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https://d.docs.live.net/9f18ea6070dff058/Micronichos/Excel Formulas/Archivos para Descargar/Plantillas/Calendarios/"/>
    </mc:Choice>
  </mc:AlternateContent>
  <xr:revisionPtr revIDLastSave="1" documentId="13_ncr:1_{56923A2E-BA43-FA4F-A826-643F50662696}" xr6:coauthVersionLast="47" xr6:coauthVersionMax="47" xr10:uidLastSave="{DD0D11A1-3244-40B6-9AA3-4167C75CCAD0}"/>
  <bookViews>
    <workbookView xWindow="255" yWindow="420" windowWidth="24930" windowHeight="14715" tabRatio="907" xr2:uid="{00000000-000D-0000-FFFF-FFFF00000000}"/>
  </bookViews>
  <sheets>
    <sheet name="ENERO" sheetId="2" r:id="rId1"/>
    <sheet name="FEBRERO" sheetId="3" r:id="rId2"/>
    <sheet name="MARZO" sheetId="4" r:id="rId3"/>
    <sheet name="ABRIL" sheetId="5" r:id="rId4"/>
    <sheet name="MAYO" sheetId="6" r:id="rId5"/>
    <sheet name="JUNIO" sheetId="7" r:id="rId6"/>
    <sheet name="JULIO" sheetId="8" r:id="rId7"/>
    <sheet name="AGOSTO" sheetId="9" r:id="rId8"/>
    <sheet name="SEPTIEMBRE" sheetId="10" r:id="rId9"/>
    <sheet name="OCTUBRE" sheetId="11" r:id="rId10"/>
    <sheet name="NOVIEMBRE" sheetId="12" r:id="rId11"/>
    <sheet name="DICIEMBRE" sheetId="13" r:id="rId12"/>
  </sheets>
  <definedNames>
    <definedName name="AñoNatural">ENERO!$C$2</definedName>
    <definedName name="_xlnm.Print_Area" localSheetId="0">ENERO!$A$3:$H$17</definedName>
    <definedName name="DíasYSemanas">{0,1,2,3,4,5,6} + {0;1;2;3;4;5}*7</definedName>
    <definedName name="InicioDeSemana">ENERO!$E$2</definedName>
    <definedName name="TítuloDeColumnaRegión1..H15.10">OCTUBRE!$B$3</definedName>
    <definedName name="TítuloDeColumnaRegión1..H15.11">NOVIEMBRE!$B$3</definedName>
    <definedName name="TítuloDeColumnaRegión1..H15.12">DICIEMBRE!$B$3</definedName>
    <definedName name="TítuloDeColumnaRegión1..H15.2">FEBRERO!$B$3</definedName>
    <definedName name="TítuloDeColumnaRegión1..H15.3">MARZO!$B$3</definedName>
    <definedName name="TítuloDeColumnaRegión1..H15.4">ABRIL!$B$3</definedName>
    <definedName name="TítuloDeColumnaRegión1..H15.5">MAYO!$B$3</definedName>
    <definedName name="TítuloDeColumnaRegión1..H15.6">JUNIO!$B$3</definedName>
    <definedName name="TítuloDeColumnaRegión1..H15.7">JULIO!$B$3</definedName>
    <definedName name="TítuloDeColumnaRegión1..H15.8">AGOSTO!$B$3</definedName>
    <definedName name="TítuloDeColumnaRegión1..H15.9">SEPTIEMBRE!$B$3</definedName>
    <definedName name="TítuloDeColumnaRegión1..H17.1">ENERO!$B$5</definedName>
    <definedName name="TítuloDeFilaRegión1..C2">ENERO!$B$2</definedName>
    <definedName name="TítuloDeFilaRegión2..E2">ENERO!$D$2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8" i="6" l="1" a="1"/>
  <c r="B6" i="6" a="1"/>
  <c r="B4" i="6" a="1"/>
  <c r="B14" i="7" a="1"/>
  <c r="B12" i="7" a="1"/>
  <c r="B10" i="7" a="1"/>
  <c r="B8" i="7" a="1"/>
  <c r="B6" i="7" a="1"/>
  <c r="B4" i="7" a="1"/>
  <c r="B14" i="8" a="1"/>
  <c r="B12" i="8" a="1"/>
  <c r="B10" i="8" a="1"/>
  <c r="B8" i="8" a="1"/>
  <c r="B6" i="8" a="1"/>
  <c r="B4" i="8" a="1"/>
  <c r="B14" i="9" a="1"/>
  <c r="B12" i="9" a="1"/>
  <c r="B10" i="9" a="1"/>
  <c r="B8" i="9" a="1"/>
  <c r="B6" i="9" a="1"/>
  <c r="B4" i="9" a="1"/>
  <c r="B14" i="10" a="1"/>
  <c r="B12" i="10" a="1"/>
  <c r="B10" i="10" a="1"/>
  <c r="B8" i="10" a="1"/>
  <c r="B6" i="10" a="1"/>
  <c r="B4" i="10" a="1"/>
  <c r="B14" i="11" a="1"/>
  <c r="B12" i="11" a="1"/>
  <c r="B10" i="11" a="1"/>
  <c r="B8" i="11" a="1"/>
  <c r="B6" i="11" a="1"/>
  <c r="B4" i="11" a="1"/>
  <c r="B14" i="12" a="1"/>
  <c r="B12" i="12" a="1"/>
  <c r="B10" i="12" a="1"/>
  <c r="B8" i="12" a="1"/>
  <c r="B6" i="12" a="1"/>
  <c r="B4" i="12" a="1"/>
  <c r="B14" i="13" a="1"/>
  <c r="B12" i="13" a="1"/>
  <c r="B10" i="13" a="1"/>
  <c r="B8" i="13" a="1"/>
  <c r="B6" i="13" a="1"/>
  <c r="B4" i="13" a="1"/>
  <c r="B16" i="2" a="1"/>
  <c r="B14" i="2" a="1"/>
  <c r="B12" i="2" a="1"/>
  <c r="B10" i="2" a="1"/>
  <c r="B8" i="2" a="1"/>
  <c r="B6" i="2" a="1"/>
  <c r="B14" i="3" a="1"/>
  <c r="B12" i="3" a="1"/>
  <c r="B10" i="3" a="1"/>
  <c r="B8" i="3" a="1"/>
  <c r="B6" i="3" a="1"/>
  <c r="B4" i="3" a="1"/>
  <c r="B14" i="4" a="1"/>
  <c r="B12" i="4" a="1"/>
  <c r="B10" i="4" a="1"/>
  <c r="B8" i="4" a="1"/>
  <c r="B6" i="4" a="1"/>
  <c r="B4" i="4" a="1"/>
  <c r="B14" i="5" a="1"/>
  <c r="B12" i="5" a="1"/>
  <c r="B10" i="5" a="1"/>
  <c r="B8" i="5" a="1"/>
  <c r="B6" i="5" a="1"/>
  <c r="B4" i="5" a="1"/>
  <c r="B14" i="6" a="1"/>
  <c r="B12" i="6" a="1"/>
  <c r="B10" i="6" a="1"/>
  <c r="B1" i="9"/>
  <c r="B1" i="11"/>
  <c r="B1" i="10"/>
  <c r="B1" i="7"/>
  <c r="B1" i="8"/>
  <c r="H10" i="6" l="1"/>
  <c r="F10" i="6"/>
  <c r="D10" i="6"/>
  <c r="B10" i="6"/>
  <c r="G10" i="6"/>
  <c r="C10" i="6"/>
  <c r="E10" i="6"/>
  <c r="H14" i="6"/>
  <c r="F14" i="6"/>
  <c r="D14" i="6"/>
  <c r="B14" i="6"/>
  <c r="G14" i="6"/>
  <c r="C14" i="6"/>
  <c r="E14" i="6"/>
  <c r="H6" i="5"/>
  <c r="F6" i="5"/>
  <c r="D6" i="5"/>
  <c r="B6" i="5"/>
  <c r="G6" i="5"/>
  <c r="C6" i="5"/>
  <c r="E6" i="5"/>
  <c r="H10" i="5"/>
  <c r="F10" i="5"/>
  <c r="D10" i="5"/>
  <c r="B10" i="5"/>
  <c r="G10" i="5"/>
  <c r="C10" i="5"/>
  <c r="E10" i="5"/>
  <c r="H14" i="5"/>
  <c r="F14" i="5"/>
  <c r="D14" i="5"/>
  <c r="B14" i="5"/>
  <c r="G14" i="5"/>
  <c r="C14" i="5"/>
  <c r="E14" i="5"/>
  <c r="H6" i="4"/>
  <c r="F6" i="4"/>
  <c r="D6" i="4"/>
  <c r="B6" i="4"/>
  <c r="G6" i="4"/>
  <c r="C6" i="4"/>
  <c r="E6" i="4"/>
  <c r="H10" i="4"/>
  <c r="F10" i="4"/>
  <c r="D10" i="4"/>
  <c r="B10" i="4"/>
  <c r="G10" i="4"/>
  <c r="C10" i="4"/>
  <c r="E10" i="4"/>
  <c r="H14" i="4"/>
  <c r="F14" i="4"/>
  <c r="D14" i="4"/>
  <c r="B14" i="4"/>
  <c r="G14" i="4"/>
  <c r="C14" i="4"/>
  <c r="E14" i="4"/>
  <c r="H6" i="3"/>
  <c r="F6" i="3"/>
  <c r="D6" i="3"/>
  <c r="B6" i="3"/>
  <c r="G6" i="3"/>
  <c r="C6" i="3"/>
  <c r="E6" i="3"/>
  <c r="H10" i="3"/>
  <c r="F10" i="3"/>
  <c r="D10" i="3"/>
  <c r="B10" i="3"/>
  <c r="G10" i="3"/>
  <c r="C10" i="3"/>
  <c r="E10" i="3"/>
  <c r="H14" i="3"/>
  <c r="F14" i="3"/>
  <c r="D14" i="3"/>
  <c r="B14" i="3"/>
  <c r="G14" i="3"/>
  <c r="C14" i="3"/>
  <c r="E14" i="3"/>
  <c r="G8" i="2"/>
  <c r="E8" i="2"/>
  <c r="C8" i="2"/>
  <c r="H8" i="2"/>
  <c r="F8" i="2"/>
  <c r="D8" i="2"/>
  <c r="B8" i="2"/>
  <c r="G12" i="2"/>
  <c r="E12" i="2"/>
  <c r="C12" i="2"/>
  <c r="H12" i="2"/>
  <c r="F12" i="2"/>
  <c r="D12" i="2"/>
  <c r="B12" i="2"/>
  <c r="G16" i="2"/>
  <c r="E16" i="2"/>
  <c r="C16" i="2"/>
  <c r="H16" i="2"/>
  <c r="F16" i="2"/>
  <c r="D16" i="2"/>
  <c r="B16" i="2"/>
  <c r="G6" i="13"/>
  <c r="E6" i="13"/>
  <c r="C6" i="13"/>
  <c r="H6" i="13"/>
  <c r="F6" i="13"/>
  <c r="D6" i="13"/>
  <c r="B6" i="13"/>
  <c r="G10" i="13"/>
  <c r="E10" i="13"/>
  <c r="C10" i="13"/>
  <c r="H10" i="13"/>
  <c r="F10" i="13"/>
  <c r="D10" i="13"/>
  <c r="B10" i="13"/>
  <c r="G14" i="13"/>
  <c r="E14" i="13"/>
  <c r="C14" i="13"/>
  <c r="H14" i="13"/>
  <c r="F14" i="13"/>
  <c r="D14" i="13"/>
  <c r="B14" i="13"/>
  <c r="G6" i="12"/>
  <c r="E6" i="12"/>
  <c r="C6" i="12"/>
  <c r="H6" i="12"/>
  <c r="F6" i="12"/>
  <c r="D6" i="12"/>
  <c r="B6" i="12"/>
  <c r="G10" i="12"/>
  <c r="E10" i="12"/>
  <c r="C10" i="12"/>
  <c r="H10" i="12"/>
  <c r="F10" i="12"/>
  <c r="D10" i="12"/>
  <c r="B10" i="12"/>
  <c r="G14" i="12"/>
  <c r="E14" i="12"/>
  <c r="C14" i="12"/>
  <c r="H14" i="12"/>
  <c r="F14" i="12"/>
  <c r="D14" i="12"/>
  <c r="B14" i="12"/>
  <c r="G6" i="11"/>
  <c r="E6" i="11"/>
  <c r="C6" i="11"/>
  <c r="F6" i="11"/>
  <c r="B6" i="11"/>
  <c r="H6" i="11"/>
  <c r="D6" i="11"/>
  <c r="G10" i="11"/>
  <c r="E10" i="11"/>
  <c r="C10" i="11"/>
  <c r="F10" i="11"/>
  <c r="B10" i="11"/>
  <c r="H10" i="11"/>
  <c r="D10" i="11"/>
  <c r="G14" i="11"/>
  <c r="E14" i="11"/>
  <c r="C14" i="11"/>
  <c r="F14" i="11"/>
  <c r="B14" i="11"/>
  <c r="H14" i="11"/>
  <c r="D14" i="11"/>
  <c r="G6" i="10"/>
  <c r="E6" i="10"/>
  <c r="C6" i="10"/>
  <c r="F6" i="10"/>
  <c r="B6" i="10"/>
  <c r="H6" i="10"/>
  <c r="D6" i="10"/>
  <c r="G10" i="10"/>
  <c r="E10" i="10"/>
  <c r="C10" i="10"/>
  <c r="F10" i="10"/>
  <c r="B10" i="10"/>
  <c r="H10" i="10"/>
  <c r="D10" i="10"/>
  <c r="G14" i="10"/>
  <c r="E14" i="10"/>
  <c r="C14" i="10"/>
  <c r="F14" i="10"/>
  <c r="B14" i="10"/>
  <c r="H14" i="10"/>
  <c r="D14" i="10"/>
  <c r="G6" i="9"/>
  <c r="E6" i="9"/>
  <c r="C6" i="9"/>
  <c r="F6" i="9"/>
  <c r="B6" i="9"/>
  <c r="H6" i="9"/>
  <c r="D6" i="9"/>
  <c r="G10" i="9"/>
  <c r="E10" i="9"/>
  <c r="C10" i="9"/>
  <c r="F10" i="9"/>
  <c r="B10" i="9"/>
  <c r="H10" i="9"/>
  <c r="D10" i="9"/>
  <c r="G14" i="9"/>
  <c r="E14" i="9"/>
  <c r="C14" i="9"/>
  <c r="F14" i="9"/>
  <c r="B14" i="9"/>
  <c r="H14" i="9"/>
  <c r="D14" i="9"/>
  <c r="G6" i="8"/>
  <c r="E6" i="8"/>
  <c r="C6" i="8"/>
  <c r="F6" i="8"/>
  <c r="B6" i="8"/>
  <c r="H6" i="8"/>
  <c r="D6" i="8"/>
  <c r="G10" i="8"/>
  <c r="E10" i="8"/>
  <c r="C10" i="8"/>
  <c r="F10" i="8"/>
  <c r="B10" i="8"/>
  <c r="H10" i="8"/>
  <c r="D10" i="8"/>
  <c r="G14" i="8"/>
  <c r="E14" i="8"/>
  <c r="C14" i="8"/>
  <c r="F14" i="8"/>
  <c r="B14" i="8"/>
  <c r="H14" i="8"/>
  <c r="D14" i="8"/>
  <c r="G6" i="7"/>
  <c r="E6" i="7"/>
  <c r="C6" i="7"/>
  <c r="F6" i="7"/>
  <c r="B6" i="7"/>
  <c r="H6" i="7"/>
  <c r="D6" i="7"/>
  <c r="G10" i="7"/>
  <c r="E10" i="7"/>
  <c r="C10" i="7"/>
  <c r="F10" i="7"/>
  <c r="B10" i="7"/>
  <c r="H10" i="7"/>
  <c r="D10" i="7"/>
  <c r="G14" i="7"/>
  <c r="E14" i="7"/>
  <c r="C14" i="7"/>
  <c r="F14" i="7"/>
  <c r="B14" i="7"/>
  <c r="H14" i="7"/>
  <c r="D14" i="7"/>
  <c r="G6" i="6"/>
  <c r="E6" i="6"/>
  <c r="C6" i="6"/>
  <c r="F6" i="6"/>
  <c r="B6" i="6"/>
  <c r="H6" i="6"/>
  <c r="D6" i="6"/>
  <c r="H12" i="6"/>
  <c r="F12" i="6"/>
  <c r="D12" i="6"/>
  <c r="B12" i="6"/>
  <c r="G12" i="6"/>
  <c r="C12" i="6"/>
  <c r="E12" i="6"/>
  <c r="H4" i="5"/>
  <c r="F4" i="5"/>
  <c r="D4" i="5"/>
  <c r="B4" i="5"/>
  <c r="G4" i="5"/>
  <c r="C4" i="5"/>
  <c r="E4" i="5"/>
  <c r="H8" i="5"/>
  <c r="F8" i="5"/>
  <c r="D8" i="5"/>
  <c r="B8" i="5"/>
  <c r="G8" i="5"/>
  <c r="C8" i="5"/>
  <c r="E8" i="5"/>
  <c r="H12" i="5"/>
  <c r="F12" i="5"/>
  <c r="D12" i="5"/>
  <c r="B12" i="5"/>
  <c r="G12" i="5"/>
  <c r="C12" i="5"/>
  <c r="E12" i="5"/>
  <c r="H4" i="4"/>
  <c r="F4" i="4"/>
  <c r="D4" i="4"/>
  <c r="B4" i="4"/>
  <c r="G4" i="4"/>
  <c r="C4" i="4"/>
  <c r="E4" i="4"/>
  <c r="H8" i="4"/>
  <c r="F8" i="4"/>
  <c r="D8" i="4"/>
  <c r="B8" i="4"/>
  <c r="G8" i="4"/>
  <c r="C8" i="4"/>
  <c r="E8" i="4"/>
  <c r="H12" i="4"/>
  <c r="F12" i="4"/>
  <c r="D12" i="4"/>
  <c r="B12" i="4"/>
  <c r="G12" i="4"/>
  <c r="C12" i="4"/>
  <c r="E12" i="4"/>
  <c r="H4" i="3"/>
  <c r="F4" i="3"/>
  <c r="D4" i="3"/>
  <c r="B4" i="3"/>
  <c r="G4" i="3"/>
  <c r="C4" i="3"/>
  <c r="E4" i="3"/>
  <c r="H8" i="3"/>
  <c r="F8" i="3"/>
  <c r="D8" i="3"/>
  <c r="B8" i="3"/>
  <c r="G8" i="3"/>
  <c r="C8" i="3"/>
  <c r="E8" i="3"/>
  <c r="H12" i="3"/>
  <c r="F12" i="3"/>
  <c r="D12" i="3"/>
  <c r="B12" i="3"/>
  <c r="G12" i="3"/>
  <c r="C12" i="3"/>
  <c r="E12" i="3"/>
  <c r="G6" i="2"/>
  <c r="E6" i="2"/>
  <c r="C6" i="2"/>
  <c r="H6" i="2"/>
  <c r="F6" i="2"/>
  <c r="D6" i="2"/>
  <c r="B6" i="2"/>
  <c r="G10" i="2"/>
  <c r="E10" i="2"/>
  <c r="C10" i="2"/>
  <c r="H10" i="2"/>
  <c r="F10" i="2"/>
  <c r="D10" i="2"/>
  <c r="B10" i="2"/>
  <c r="G14" i="2"/>
  <c r="E14" i="2"/>
  <c r="C14" i="2"/>
  <c r="H14" i="2"/>
  <c r="F14" i="2"/>
  <c r="D14" i="2"/>
  <c r="B14" i="2"/>
  <c r="G4" i="13"/>
  <c r="E4" i="13"/>
  <c r="C4" i="13"/>
  <c r="H4" i="13"/>
  <c r="F4" i="13"/>
  <c r="D4" i="13"/>
  <c r="B4" i="13"/>
  <c r="G8" i="13"/>
  <c r="E8" i="13"/>
  <c r="C8" i="13"/>
  <c r="H8" i="13"/>
  <c r="F8" i="13"/>
  <c r="D8" i="13"/>
  <c r="B8" i="13"/>
  <c r="G12" i="13"/>
  <c r="E12" i="13"/>
  <c r="C12" i="13"/>
  <c r="H12" i="13"/>
  <c r="F12" i="13"/>
  <c r="D12" i="13"/>
  <c r="B12" i="13"/>
  <c r="G4" i="12"/>
  <c r="E4" i="12"/>
  <c r="C4" i="12"/>
  <c r="H4" i="12"/>
  <c r="F4" i="12"/>
  <c r="D4" i="12"/>
  <c r="B4" i="12"/>
  <c r="G8" i="12"/>
  <c r="E8" i="12"/>
  <c r="C8" i="12"/>
  <c r="H8" i="12"/>
  <c r="F8" i="12"/>
  <c r="D8" i="12"/>
  <c r="B8" i="12"/>
  <c r="G12" i="12"/>
  <c r="E12" i="12"/>
  <c r="C12" i="12"/>
  <c r="H12" i="12"/>
  <c r="F12" i="12"/>
  <c r="D12" i="12"/>
  <c r="B12" i="12"/>
  <c r="G4" i="11"/>
  <c r="E4" i="11"/>
  <c r="C4" i="11"/>
  <c r="H4" i="11"/>
  <c r="F4" i="11"/>
  <c r="D4" i="11"/>
  <c r="B4" i="11"/>
  <c r="G8" i="11"/>
  <c r="E8" i="11"/>
  <c r="C8" i="11"/>
  <c r="F8" i="11"/>
  <c r="B8" i="11"/>
  <c r="H8" i="11"/>
  <c r="D8" i="11"/>
  <c r="G12" i="11"/>
  <c r="E12" i="11"/>
  <c r="C12" i="11"/>
  <c r="F12" i="11"/>
  <c r="B12" i="11"/>
  <c r="H12" i="11"/>
  <c r="D12" i="11"/>
  <c r="G4" i="10"/>
  <c r="E4" i="10"/>
  <c r="C4" i="10"/>
  <c r="F4" i="10"/>
  <c r="B4" i="10"/>
  <c r="H4" i="10"/>
  <c r="D4" i="10"/>
  <c r="G8" i="10"/>
  <c r="E8" i="10"/>
  <c r="C8" i="10"/>
  <c r="F8" i="10"/>
  <c r="B8" i="10"/>
  <c r="H8" i="10"/>
  <c r="D8" i="10"/>
  <c r="G12" i="10"/>
  <c r="E12" i="10"/>
  <c r="C12" i="10"/>
  <c r="F12" i="10"/>
  <c r="B12" i="10"/>
  <c r="H12" i="10"/>
  <c r="D12" i="10"/>
  <c r="G4" i="9"/>
  <c r="E4" i="9"/>
  <c r="C4" i="9"/>
  <c r="F4" i="9"/>
  <c r="B4" i="9"/>
  <c r="H4" i="9"/>
  <c r="D4" i="9"/>
  <c r="G8" i="9"/>
  <c r="E8" i="9"/>
  <c r="C8" i="9"/>
  <c r="F8" i="9"/>
  <c r="B8" i="9"/>
  <c r="H8" i="9"/>
  <c r="D8" i="9"/>
  <c r="G12" i="9"/>
  <c r="E12" i="9"/>
  <c r="C12" i="9"/>
  <c r="F12" i="9"/>
  <c r="B12" i="9"/>
  <c r="H12" i="9"/>
  <c r="D12" i="9"/>
  <c r="G4" i="8"/>
  <c r="E4" i="8"/>
  <c r="C4" i="8"/>
  <c r="F4" i="8"/>
  <c r="B4" i="8"/>
  <c r="H4" i="8"/>
  <c r="D4" i="8"/>
  <c r="G8" i="8"/>
  <c r="E8" i="8"/>
  <c r="C8" i="8"/>
  <c r="F8" i="8"/>
  <c r="B8" i="8"/>
  <c r="H8" i="8"/>
  <c r="D8" i="8"/>
  <c r="G12" i="8"/>
  <c r="E12" i="8"/>
  <c r="C12" i="8"/>
  <c r="F12" i="8"/>
  <c r="B12" i="8"/>
  <c r="H12" i="8"/>
  <c r="D12" i="8"/>
  <c r="G4" i="7"/>
  <c r="E4" i="7"/>
  <c r="C4" i="7"/>
  <c r="F4" i="7"/>
  <c r="B4" i="7"/>
  <c r="H4" i="7"/>
  <c r="D4" i="7"/>
  <c r="G8" i="7"/>
  <c r="E8" i="7"/>
  <c r="C8" i="7"/>
  <c r="F8" i="7"/>
  <c r="B8" i="7"/>
  <c r="H8" i="7"/>
  <c r="D8" i="7"/>
  <c r="G12" i="7"/>
  <c r="E12" i="7"/>
  <c r="C12" i="7"/>
  <c r="F12" i="7"/>
  <c r="B12" i="7"/>
  <c r="H12" i="7"/>
  <c r="D12" i="7"/>
  <c r="G4" i="6"/>
  <c r="E4" i="6"/>
  <c r="C4" i="6"/>
  <c r="F4" i="6"/>
  <c r="B4" i="6"/>
  <c r="H4" i="6"/>
  <c r="D4" i="6"/>
  <c r="H8" i="6"/>
  <c r="G8" i="6"/>
  <c r="E8" i="6"/>
  <c r="C8" i="6"/>
  <c r="F8" i="6"/>
  <c r="B8" i="6"/>
  <c r="D8" i="6"/>
  <c r="B1" i="12"/>
  <c r="B1" i="13"/>
  <c r="B1" i="6"/>
  <c r="B1" i="5"/>
  <c r="B1" i="4"/>
  <c r="B1" i="3"/>
  <c r="C3" i="4" l="1"/>
  <c r="F5" i="2"/>
  <c r="G3" i="13" l="1"/>
  <c r="H3" i="13"/>
  <c r="F3" i="13"/>
  <c r="E3" i="13"/>
  <c r="D3" i="13"/>
  <c r="C3" i="13"/>
  <c r="G3" i="12"/>
  <c r="F3" i="12"/>
  <c r="H3" i="12"/>
  <c r="E3" i="12"/>
  <c r="C3" i="12"/>
  <c r="D3" i="12"/>
  <c r="G3" i="11"/>
  <c r="H3" i="11"/>
  <c r="F3" i="11"/>
  <c r="E3" i="11"/>
  <c r="D3" i="11"/>
  <c r="C3" i="11"/>
  <c r="G3" i="10"/>
  <c r="F3" i="10"/>
  <c r="E3" i="10"/>
  <c r="D3" i="10"/>
  <c r="H3" i="10"/>
  <c r="C3" i="10"/>
  <c r="H3" i="9"/>
  <c r="G3" i="9"/>
  <c r="F3" i="9"/>
  <c r="E3" i="9"/>
  <c r="D3" i="9"/>
  <c r="C3" i="9"/>
  <c r="G3" i="8"/>
  <c r="H3" i="8"/>
  <c r="F3" i="8"/>
  <c r="E3" i="8"/>
  <c r="D3" i="8"/>
  <c r="C3" i="8"/>
  <c r="G3" i="7"/>
  <c r="H3" i="7"/>
  <c r="F3" i="7"/>
  <c r="E3" i="7"/>
  <c r="D3" i="7"/>
  <c r="C3" i="7"/>
  <c r="G3" i="6"/>
  <c r="H3" i="6"/>
  <c r="F3" i="6"/>
  <c r="E3" i="6"/>
  <c r="D3" i="6"/>
  <c r="C3" i="6"/>
  <c r="G3" i="5"/>
  <c r="H3" i="5"/>
  <c r="F3" i="5"/>
  <c r="E3" i="5"/>
  <c r="D3" i="5"/>
  <c r="C3" i="5"/>
  <c r="H3" i="4"/>
  <c r="G3" i="4"/>
  <c r="F3" i="4"/>
  <c r="E3" i="4"/>
  <c r="D3" i="4"/>
  <c r="G3" i="3"/>
  <c r="H3" i="3"/>
  <c r="F3" i="3"/>
  <c r="E3" i="3"/>
  <c r="D3" i="3"/>
  <c r="C3" i="3"/>
  <c r="E5" i="2"/>
  <c r="H5" i="2"/>
  <c r="G5" i="2"/>
  <c r="D5" i="2"/>
  <c r="C5" i="2"/>
  <c r="B3" i="13" l="1"/>
  <c r="B3" i="12"/>
  <c r="B3" i="11"/>
  <c r="B3" i="10"/>
  <c r="B3" i="9"/>
  <c r="B3" i="8"/>
  <c r="B3" i="7"/>
  <c r="B3" i="6"/>
  <c r="B3" i="5"/>
  <c r="B3" i="4"/>
  <c r="B3" i="3"/>
  <c r="B5" i="2"/>
  <c r="B3" i="2"/>
</calcChain>
</file>

<file path=xl/sharedStrings.xml><?xml version="1.0" encoding="utf-8"?>
<sst xmlns="http://schemas.openxmlformats.org/spreadsheetml/2006/main" count="39" uniqueCount="39">
  <si>
    <t>Escriba el año:</t>
  </si>
  <si>
    <t>ENERO</t>
  </si>
  <si>
    <t>FEBRERO -&gt;</t>
  </si>
  <si>
    <t>FEBRERO</t>
  </si>
  <si>
    <t>&lt;- ENERO</t>
  </si>
  <si>
    <t>MARZO -&gt;</t>
  </si>
  <si>
    <t>MARZO</t>
  </si>
  <si>
    <t>&lt;- FEBRERO</t>
  </si>
  <si>
    <t>ABRIL -&gt;</t>
  </si>
  <si>
    <t>ABRIL</t>
  </si>
  <si>
    <t>&lt;- MARZO</t>
  </si>
  <si>
    <t>MAYO -&gt;</t>
  </si>
  <si>
    <t>MAYO</t>
  </si>
  <si>
    <t>&lt;- ABRIL</t>
  </si>
  <si>
    <t>JUNIO -&gt;</t>
  </si>
  <si>
    <t>JUNIO</t>
  </si>
  <si>
    <t>&lt;- MAYO</t>
  </si>
  <si>
    <t>JULIO -&gt;</t>
  </si>
  <si>
    <t>JULIO</t>
  </si>
  <si>
    <t>&lt;- JUNIO</t>
  </si>
  <si>
    <t>AGOSTO -&gt;</t>
  </si>
  <si>
    <t>AGOSTO</t>
  </si>
  <si>
    <t>&lt;- JULIO</t>
  </si>
  <si>
    <t>SEPTIEMBRE -&gt;</t>
  </si>
  <si>
    <t>SEPTIEMBRE</t>
  </si>
  <si>
    <t>&lt;- AGOSTO</t>
  </si>
  <si>
    <t>OCTUBRE -&gt;</t>
  </si>
  <si>
    <t>OCTUBRE</t>
  </si>
  <si>
    <t>&lt;- SEPTIEMBRE</t>
  </si>
  <si>
    <t>NOVIEMBRE -&gt;</t>
  </si>
  <si>
    <t>NOVIEMBRE</t>
  </si>
  <si>
    <t>&lt;- OCTUBRE</t>
  </si>
  <si>
    <t>DICIEMBRE -&gt;</t>
  </si>
  <si>
    <t>DICIEMBRE</t>
  </si>
  <si>
    <t>&lt;- NOVIEMBRE</t>
  </si>
  <si>
    <t>ENERO -&gt;</t>
  </si>
  <si>
    <t>Inicio de semana:</t>
  </si>
  <si>
    <t>Para iniciar el calendario en domingo o lunes, seleccione "do" o "lu" en la celda de inicio de la semana, E2</t>
  </si>
  <si>
    <t>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</si>
</sst>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d"/>
  </numFmts>
  <fonts count="21">
    <font>
      <b/>
      <sz val="11"/>
      <color theme="1" tint="0.34998626667073579"/>
      <name val="Trebuchet MS"/>
      <family val="2"/>
      <scheme val="minor"/>
    </font>
    <font>
      <sz val="11"/>
      <color theme="1"/>
      <name val="Trebuchet MS"/>
      <family val="2"/>
      <charset val="134"/>
      <scheme val="minor"/>
    </font>
    <font>
      <b/>
      <sz val="11"/>
      <color theme="1"/>
      <name val="Trebuchet MS"/>
      <family val="2"/>
      <scheme val="minor"/>
    </font>
    <font>
      <b/>
      <sz val="34"/>
      <color theme="1"/>
      <name val="Trebuchet MS"/>
      <family val="2"/>
      <scheme val="major"/>
    </font>
    <font>
      <b/>
      <sz val="11"/>
      <color theme="2" tint="-0.749961851863155"/>
      <name val="Trebuchet MS"/>
      <family val="2"/>
      <scheme val="minor"/>
    </font>
    <font>
      <b/>
      <u/>
      <sz val="11"/>
      <color theme="1"/>
      <name val="Trebuchet MS"/>
      <family val="2"/>
      <scheme val="minor"/>
    </font>
    <font>
      <b/>
      <sz val="11"/>
      <color theme="1" tint="0.34998626667073579"/>
      <name val="Trebuchet MS"/>
      <family val="2"/>
      <scheme val="minor"/>
    </font>
    <font>
      <i/>
      <sz val="11"/>
      <color theme="1" tint="0.34998626667073579"/>
      <name val="Trebuchet MS"/>
      <family val="2"/>
      <scheme val="minor"/>
    </font>
    <font>
      <b/>
      <sz val="22"/>
      <color theme="1" tint="0.34998626667073579"/>
      <name val="Trebuchet MS"/>
      <family val="2"/>
      <scheme val="major"/>
    </font>
    <font>
      <b/>
      <u/>
      <sz val="11"/>
      <color theme="8" tint="-0.499984740745262"/>
      <name val="Trebuchet MS"/>
      <family val="2"/>
      <scheme val="minor"/>
    </font>
    <font>
      <sz val="11"/>
      <color rgb="FF006100"/>
      <name val="Trebuchet MS"/>
      <family val="2"/>
      <charset val="134"/>
      <scheme val="minor"/>
    </font>
    <font>
      <sz val="11"/>
      <color rgb="FF9C0006"/>
      <name val="Trebuchet MS"/>
      <family val="2"/>
      <charset val="134"/>
      <scheme val="minor"/>
    </font>
    <font>
      <sz val="11"/>
      <color rgb="FF9C5700"/>
      <name val="Trebuchet MS"/>
      <family val="2"/>
      <charset val="134"/>
      <scheme val="minor"/>
    </font>
    <font>
      <sz val="11"/>
      <color rgb="FF3F3F76"/>
      <name val="Trebuchet MS"/>
      <family val="2"/>
      <charset val="134"/>
      <scheme val="minor"/>
    </font>
    <font>
      <b/>
      <sz val="11"/>
      <color rgb="FF3F3F3F"/>
      <name val="Trebuchet MS"/>
      <family val="2"/>
      <charset val="134"/>
      <scheme val="minor"/>
    </font>
    <font>
      <b/>
      <sz val="11"/>
      <color rgb="FFFA7D00"/>
      <name val="Trebuchet MS"/>
      <family val="2"/>
      <charset val="134"/>
      <scheme val="minor"/>
    </font>
    <font>
      <sz val="11"/>
      <color rgb="FFFA7D00"/>
      <name val="Trebuchet MS"/>
      <family val="2"/>
      <charset val="134"/>
      <scheme val="minor"/>
    </font>
    <font>
      <b/>
      <sz val="11"/>
      <color theme="0"/>
      <name val="Trebuchet MS"/>
      <family val="2"/>
      <charset val="134"/>
      <scheme val="minor"/>
    </font>
    <font>
      <sz val="11"/>
      <color rgb="FFFF0000"/>
      <name val="Trebuchet MS"/>
      <family val="2"/>
      <charset val="134"/>
      <scheme val="minor"/>
    </font>
    <font>
      <b/>
      <sz val="11"/>
      <color theme="1"/>
      <name val="Trebuchet MS"/>
      <family val="2"/>
      <charset val="134"/>
      <scheme val="minor"/>
    </font>
    <font>
      <sz val="11"/>
      <color theme="0"/>
      <name val="Trebuchet MS"/>
      <family val="2"/>
      <charset val="13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8">
    <border>
      <left/>
      <right/>
      <top/>
      <bottom/>
      <diagonal/>
    </border>
    <border>
      <left style="thick">
        <color theme="4"/>
      </left>
      <right style="thick">
        <color theme="4"/>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horizontal="left" vertical="top" wrapText="1" indent="1"/>
    </xf>
    <xf numFmtId="0" fontId="3" fillId="0" borderId="0" applyNumberFormat="0" applyFill="0" applyBorder="0" applyProtection="0">
      <alignment horizontal="left" vertical="top"/>
    </xf>
    <xf numFmtId="0" fontId="2" fillId="0" borderId="0" applyNumberFormat="0" applyFill="0" applyProtection="0">
      <alignment vertical="top"/>
    </xf>
    <xf numFmtId="0" fontId="4" fillId="0" borderId="0" applyNumberFormat="0" applyFill="0" applyAlignment="0" applyProtection="0"/>
    <xf numFmtId="168" fontId="2" fillId="0" borderId="1" applyFill="0" applyProtection="0">
      <alignment horizontal="left" indent="1"/>
    </xf>
    <xf numFmtId="0" fontId="5" fillId="0" borderId="0" applyNumberFormat="0" applyFill="0" applyProtection="0">
      <alignment horizontal="center" vertical="top"/>
    </xf>
    <xf numFmtId="0" fontId="4" fillId="0" borderId="0" applyNumberFormat="0" applyFill="0" applyBorder="0" applyAlignment="0" applyProtection="0"/>
    <xf numFmtId="0" fontId="8" fillId="0" borderId="0" applyNumberFormat="0" applyFill="0" applyBorder="0" applyProtection="0">
      <alignment horizontal="left"/>
    </xf>
    <xf numFmtId="0" fontId="9" fillId="0" borderId="0" applyNumberFormat="0" applyFill="0" applyBorder="0" applyAlignment="0" applyProtection="0">
      <alignment horizontal="left" vertical="top" wrapText="1" indent="1"/>
    </xf>
    <xf numFmtId="0" fontId="7" fillId="0" borderId="0" applyNumberFormat="0" applyFill="0" applyBorder="0" applyAlignment="0" applyProtection="0"/>
    <xf numFmtId="0" fontId="6" fillId="0" borderId="0">
      <alignment horizontal="left" vertical="top"/>
    </xf>
    <xf numFmtId="0" fontId="6" fillId="0" borderId="1">
      <alignment horizontal="left" vertical="top" wrapText="1" indent="1"/>
    </xf>
    <xf numFmtId="165" fontId="6" fillId="0" borderId="0" applyFont="0" applyFill="0" applyBorder="0" applyAlignment="0" applyProtection="0"/>
    <xf numFmtId="164"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2" applyNumberFormat="0" applyAlignment="0" applyProtection="0"/>
    <xf numFmtId="0" fontId="14" fillId="6" borderId="3" applyNumberFormat="0" applyAlignment="0" applyProtection="0"/>
    <xf numFmtId="0" fontId="15" fillId="6" borderId="2" applyNumberFormat="0" applyAlignment="0" applyProtection="0"/>
    <xf numFmtId="0" fontId="16" fillId="0" borderId="4" applyNumberFormat="0" applyFill="0" applyAlignment="0" applyProtection="0"/>
    <xf numFmtId="0" fontId="17" fillId="7" borderId="5" applyNumberFormat="0" applyAlignment="0" applyProtection="0"/>
    <xf numFmtId="0" fontId="18" fillId="0" borderId="0" applyNumberFormat="0" applyFill="0" applyBorder="0" applyAlignment="0" applyProtection="0"/>
    <xf numFmtId="0" fontId="6" fillId="8" borderId="6" applyNumberFormat="0" applyFont="0" applyAlignment="0" applyProtection="0"/>
    <xf numFmtId="0" fontId="19" fillId="0" borderId="7" applyNumberFormat="0" applyFill="0" applyAlignment="0" applyProtection="0"/>
    <xf numFmtId="0" fontId="20"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2">
    <xf numFmtId="0" fontId="0" fillId="0" borderId="0" xfId="0">
      <alignment horizontal="left" vertical="top" wrapText="1" indent="1"/>
    </xf>
    <xf numFmtId="0" fontId="4" fillId="0" borderId="0" xfId="3" applyAlignment="1">
      <alignment horizontal="left" vertical="top"/>
    </xf>
    <xf numFmtId="0" fontId="0" fillId="0" borderId="1" xfId="0" applyBorder="1">
      <alignment horizontal="left" vertical="top" wrapText="1" indent="1"/>
    </xf>
    <xf numFmtId="0" fontId="3" fillId="0" borderId="0" xfId="1" applyAlignment="1">
      <alignment horizontal="center" vertical="top"/>
    </xf>
    <xf numFmtId="0" fontId="2" fillId="0" borderId="0" xfId="2">
      <alignment vertical="top"/>
    </xf>
    <xf numFmtId="0" fontId="5" fillId="0" borderId="0" xfId="5">
      <alignment horizontal="center" vertical="top"/>
    </xf>
    <xf numFmtId="0" fontId="8" fillId="0" borderId="0" xfId="7">
      <alignment horizontal="left"/>
    </xf>
    <xf numFmtId="0" fontId="7" fillId="0" borderId="0" xfId="9" applyAlignment="1">
      <alignment horizontal="left" vertical="top"/>
    </xf>
    <xf numFmtId="0" fontId="6" fillId="0" borderId="0" xfId="10">
      <alignment horizontal="left" vertical="top"/>
    </xf>
    <xf numFmtId="0" fontId="6" fillId="0" borderId="1" xfId="11">
      <alignment horizontal="left" vertical="top" wrapText="1" indent="1"/>
    </xf>
    <xf numFmtId="168" fontId="3" fillId="0" borderId="0" xfId="1" applyNumberFormat="1">
      <alignment horizontal="left" vertical="top"/>
    </xf>
    <xf numFmtId="168" fontId="2" fillId="0" borderId="1" xfId="4">
      <alignment horizontal="left" indent="1"/>
    </xf>
  </cellXfs>
  <cellStyles count="52">
    <cellStyle name="20% - Énfasis1" xfId="29" builtinId="30" customBuiltin="1"/>
    <cellStyle name="20% - Énfasis2" xfId="33" builtinId="34" customBuiltin="1"/>
    <cellStyle name="20% - Énfasis3" xfId="37" builtinId="38" customBuiltin="1"/>
    <cellStyle name="20% - Énfasis4" xfId="41" builtinId="42" customBuiltin="1"/>
    <cellStyle name="20% - Énfasis5" xfId="45" builtinId="46" customBuiltin="1"/>
    <cellStyle name="20% - Énfasis6" xfId="49" builtinId="50" customBuiltin="1"/>
    <cellStyle name="40% - Énfasis1" xfId="30" builtinId="31" customBuiltin="1"/>
    <cellStyle name="40% - Énfasis2" xfId="34" builtinId="35" customBuiltin="1"/>
    <cellStyle name="40% - Énfasis3" xfId="38" builtinId="39" customBuiltin="1"/>
    <cellStyle name="40% - Énfasis4" xfId="42" builtinId="43" customBuiltin="1"/>
    <cellStyle name="40% - Énfasis5" xfId="46" builtinId="47" customBuiltin="1"/>
    <cellStyle name="40% - Énfasis6" xfId="50" builtinId="51" customBuiltin="1"/>
    <cellStyle name="60% - Énfasis1" xfId="31" builtinId="32" customBuiltin="1"/>
    <cellStyle name="60% - Énfasis2" xfId="35" builtinId="36" customBuiltin="1"/>
    <cellStyle name="60% - Énfasis3" xfId="39" builtinId="40" customBuiltin="1"/>
    <cellStyle name="60% - Énfasis4" xfId="43" builtinId="44" customBuiltin="1"/>
    <cellStyle name="60% - Énfasis5" xfId="47" builtinId="48" customBuiltin="1"/>
    <cellStyle name="60% - Énfasis6" xfId="51" builtinId="52" customBuiltin="1"/>
    <cellStyle name="Año" xfId="7" xr:uid="{00000000-0005-0000-0000-00000B000000}"/>
    <cellStyle name="Bueno" xfId="17" builtinId="26" customBuiltin="1"/>
    <cellStyle name="Cálculo" xfId="22" builtinId="22" customBuiltin="1"/>
    <cellStyle name="Campos de entrada" xfId="10" xr:uid="{00000000-0005-0000-0000-000001000000}"/>
    <cellStyle name="Celda de comprobación" xfId="24" builtinId="23" customBuiltin="1"/>
    <cellStyle name="Celda vinculada" xfId="23" builtinId="24" customBuiltin="1"/>
    <cellStyle name="Detalles del calendario" xfId="11" xr:uid="{00000000-0005-0000-0000-000000000000}"/>
    <cellStyle name="Encabezado 1" xfId="2" builtinId="16" customBuiltin="1"/>
    <cellStyle name="Encabezado 4" xfId="6" builtinId="19" customBuiltin="1"/>
    <cellStyle name="Énfasis1" xfId="28" builtinId="29" customBuiltin="1"/>
    <cellStyle name="Énfasis2" xfId="32" builtinId="33" customBuiltin="1"/>
    <cellStyle name="Énfasis3" xfId="36" builtinId="37" customBuiltin="1"/>
    <cellStyle name="Énfasis4" xfId="40" builtinId="41" customBuiltin="1"/>
    <cellStyle name="Énfasis5" xfId="44" builtinId="45" customBuiltin="1"/>
    <cellStyle name="Énfasis6" xfId="48" builtinId="49" customBuiltin="1"/>
    <cellStyle name="Entrada" xfId="20" builtinId="20" customBuiltin="1"/>
    <cellStyle name="Hipervínculo" xfId="5" builtinId="8" customBuiltin="1"/>
    <cellStyle name="Hipervínculo visitado" xfId="8" builtinId="9" customBuiltin="1"/>
    <cellStyle name="Incorrecto" xfId="18" builtinId="27" customBuiltin="1"/>
    <cellStyle name="Millares" xfId="12" builtinId="3" customBuiltin="1"/>
    <cellStyle name="Millares [0]" xfId="13" builtinId="6" customBuiltin="1"/>
    <cellStyle name="Moneda" xfId="14" builtinId="4" customBuiltin="1"/>
    <cellStyle name="Moneda [0]" xfId="15" builtinId="7" customBuiltin="1"/>
    <cellStyle name="Neutral" xfId="19" builtinId="28" customBuiltin="1"/>
    <cellStyle name="Normal" xfId="0" builtinId="0" customBuiltin="1"/>
    <cellStyle name="Notas" xfId="26" builtinId="10" customBuiltin="1"/>
    <cellStyle name="Porcentaje" xfId="16" builtinId="5" customBuiltin="1"/>
    <cellStyle name="Salida" xfId="21" builtinId="21" customBuiltin="1"/>
    <cellStyle name="Texto de advertencia" xfId="25" builtinId="11" customBuiltin="1"/>
    <cellStyle name="Texto explicativo" xfId="9" builtinId="53" customBuiltin="1"/>
    <cellStyle name="Título" xfId="1" builtinId="15" customBuiltin="1"/>
    <cellStyle name="Título 2" xfId="3" builtinId="17" customBuiltin="1"/>
    <cellStyle name="Título 3" xfId="4" builtinId="18" customBuiltin="1"/>
    <cellStyle name="Total" xfId="27" builtinId="25" customBuiltin="1"/>
  </cellStyles>
  <dxfs count="24">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12-month gold stripes">
      <a:dk1>
        <a:srgbClr val="000000"/>
      </a:dk1>
      <a:lt1>
        <a:srgbClr val="FFFFFF"/>
      </a:lt1>
      <a:dk2>
        <a:srgbClr val="1F1D00"/>
      </a:dk2>
      <a:lt2>
        <a:srgbClr val="FEFEFE"/>
      </a:lt2>
      <a:accent1>
        <a:srgbClr val="F2E900"/>
      </a:accent1>
      <a:accent2>
        <a:srgbClr val="E685C9"/>
      </a:accent2>
      <a:accent3>
        <a:srgbClr val="70D680"/>
      </a:accent3>
      <a:accent4>
        <a:srgbClr val="FF6963"/>
      </a:accent4>
      <a:accent5>
        <a:srgbClr val="61C6C5"/>
      </a:accent5>
      <a:accent6>
        <a:srgbClr val="F8A11D"/>
      </a:accent6>
      <a:hlink>
        <a:srgbClr val="61C6C5"/>
      </a:hlink>
      <a:folHlink>
        <a:srgbClr val="BFBFBF"/>
      </a:folHlink>
    </a:clrScheme>
    <a:fontScheme name="1-month gold stripe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pageSetUpPr fitToPage="1"/>
  </sheetPr>
  <dimension ref="B1:H17"/>
  <sheetViews>
    <sheetView showGridLines="0" tabSelected="1" zoomScaleNormal="100" workbookViewId="0">
      <selection activeCell="C3" sqref="C3"/>
    </sheetView>
  </sheetViews>
  <sheetFormatPr baseColWidth="10" defaultColWidth="8.77734375" defaultRowHeight="16.5"/>
  <cols>
    <col min="1" max="1" width="2.77734375" customWidth="1"/>
    <col min="2" max="8" width="14.77734375" customWidth="1"/>
  </cols>
  <sheetData>
    <row r="1" spans="2:8" ht="15" customHeight="1">
      <c r="B1" s="7" t="s">
        <v>37</v>
      </c>
      <c r="C1" s="1"/>
      <c r="D1" s="1"/>
      <c r="E1" s="1"/>
      <c r="F1" s="1"/>
      <c r="G1" s="1"/>
      <c r="H1" s="1"/>
    </row>
    <row r="2" spans="2:8" ht="36" customHeight="1">
      <c r="B2" s="8" t="s">
        <v>0</v>
      </c>
      <c r="C2" s="8">
        <v>2025</v>
      </c>
      <c r="D2" s="8" t="s">
        <v>36</v>
      </c>
      <c r="E2" s="8" t="s">
        <v>38</v>
      </c>
    </row>
    <row r="3" spans="2:8" ht="30" customHeight="1">
      <c r="B3" s="6">
        <f>AñoNatural</f>
        <v>2025</v>
      </c>
      <c r="D3" s="5" t="s">
        <v>2</v>
      </c>
      <c r="E3" s="1"/>
      <c r="G3" s="5"/>
      <c r="H3" s="5"/>
    </row>
    <row r="4" spans="2:8" ht="45" customHeight="1">
      <c r="B4" s="10" t="s">
        <v>1</v>
      </c>
      <c r="C4" s="10"/>
      <c r="D4" s="10"/>
      <c r="E4" s="10"/>
      <c r="F4" s="3"/>
    </row>
    <row r="5" spans="2:8" ht="18.75" customHeight="1">
      <c r="B5" s="4" t="str">
        <f>InicioDeSemana</f>
        <v>lu</v>
      </c>
      <c r="C5" s="4" t="str">
        <f t="shared" ref="C5:H5" si="0">LEFT(TEXT(C6,"ddd"),2)</f>
        <v>ma</v>
      </c>
      <c r="D5" s="4" t="str">
        <f t="shared" si="0"/>
        <v>mi</v>
      </c>
      <c r="E5" s="4" t="str">
        <f t="shared" si="0"/>
        <v>ju</v>
      </c>
      <c r="F5" s="4" t="str">
        <f t="shared" si="0"/>
        <v>vi</v>
      </c>
      <c r="G5" s="4" t="str">
        <f t="shared" si="0"/>
        <v>sá</v>
      </c>
      <c r="H5" s="4" t="str">
        <f t="shared" si="0"/>
        <v>do</v>
      </c>
    </row>
    <row r="6" spans="2:8" ht="16.5" customHeight="1">
      <c r="B6" s="11">
        <f t="array" ref="B6:H6">DíasYSemanas+DATE(AñoNatural,1,1)-WEEKDAY(DATE(AñoNatural,1,1),(InicioDeSemana="lu")+1)+1</f>
        <v>45656</v>
      </c>
      <c r="C6" s="11">
        <v>45657</v>
      </c>
      <c r="D6" s="11">
        <v>45658</v>
      </c>
      <c r="E6" s="11">
        <v>45659</v>
      </c>
      <c r="F6" s="11">
        <v>45660</v>
      </c>
      <c r="G6" s="11">
        <v>45661</v>
      </c>
      <c r="H6" s="11">
        <v>45662</v>
      </c>
    </row>
    <row r="7" spans="2:8" ht="39.75" customHeight="1">
      <c r="B7" s="9"/>
      <c r="C7" s="9"/>
      <c r="D7" s="9"/>
      <c r="E7" s="9"/>
      <c r="F7" s="9"/>
      <c r="G7" s="9"/>
      <c r="H7" s="9"/>
    </row>
    <row r="8" spans="2:8" ht="15" customHeight="1">
      <c r="B8" s="11">
        <f t="array" ref="B8:H8">DíasYSemanas+DATE(AñoNatural,1,1)-WEEKDAY(DATE(AñoNatural,1,1),(InicioDeSemana="lu")+1)+8</f>
        <v>45663</v>
      </c>
      <c r="C8" s="11">
        <v>45664</v>
      </c>
      <c r="D8" s="11">
        <v>45665</v>
      </c>
      <c r="E8" s="11">
        <v>45666</v>
      </c>
      <c r="F8" s="11">
        <v>45667</v>
      </c>
      <c r="G8" s="11">
        <v>45668</v>
      </c>
      <c r="H8" s="11">
        <v>45669</v>
      </c>
    </row>
    <row r="9" spans="2:8" ht="39.75" customHeight="1">
      <c r="B9" s="9"/>
      <c r="C9" s="9"/>
      <c r="D9" s="9"/>
      <c r="E9" s="9"/>
      <c r="F9" s="9"/>
      <c r="G9" s="9"/>
      <c r="H9" s="9"/>
    </row>
    <row r="10" spans="2:8" ht="15" customHeight="1">
      <c r="B10" s="11">
        <f t="array" ref="B10:H10">DíasYSemanas+DATE(AñoNatural,1,1)-WEEKDAY(DATE(AñoNatural,1,1),(InicioDeSemana="lu")+1)+15</f>
        <v>45670</v>
      </c>
      <c r="C10" s="11">
        <v>45671</v>
      </c>
      <c r="D10" s="11">
        <v>45672</v>
      </c>
      <c r="E10" s="11">
        <v>45673</v>
      </c>
      <c r="F10" s="11">
        <v>45674</v>
      </c>
      <c r="G10" s="11">
        <v>45675</v>
      </c>
      <c r="H10" s="11">
        <v>45676</v>
      </c>
    </row>
    <row r="11" spans="2:8" ht="39.75" customHeight="1">
      <c r="B11" s="9"/>
      <c r="C11" s="9"/>
      <c r="D11" s="9"/>
      <c r="E11" s="9"/>
      <c r="F11" s="9"/>
      <c r="G11" s="9"/>
      <c r="H11" s="9"/>
    </row>
    <row r="12" spans="2:8" ht="15" customHeight="1">
      <c r="B12" s="11">
        <f t="array" ref="B12:H12">DíasYSemanas+DATE(AñoNatural,1,1)-WEEKDAY(DATE(AñoNatural,1,1),(InicioDeSemana="lu")+1)+22</f>
        <v>45677</v>
      </c>
      <c r="C12" s="11">
        <v>45678</v>
      </c>
      <c r="D12" s="11">
        <v>45679</v>
      </c>
      <c r="E12" s="11">
        <v>45680</v>
      </c>
      <c r="F12" s="11">
        <v>45681</v>
      </c>
      <c r="G12" s="11">
        <v>45682</v>
      </c>
      <c r="H12" s="11">
        <v>45683</v>
      </c>
    </row>
    <row r="13" spans="2:8" ht="40.5" customHeight="1">
      <c r="B13" s="9"/>
      <c r="C13" s="9"/>
      <c r="D13" s="9"/>
      <c r="E13" s="9"/>
      <c r="F13" s="9"/>
      <c r="G13" s="9"/>
      <c r="H13" s="9"/>
    </row>
    <row r="14" spans="2:8" ht="15" customHeight="1">
      <c r="B14" s="11">
        <f t="array" ref="B14:H14">DíasYSemanas+DATE(AñoNatural,1,1)-WEEKDAY(DATE(AñoNatural,1,1),(InicioDeSemana="lu")+1)+29</f>
        <v>45684</v>
      </c>
      <c r="C14" s="11">
        <v>45685</v>
      </c>
      <c r="D14" s="11">
        <v>45686</v>
      </c>
      <c r="E14" s="11">
        <v>45687</v>
      </c>
      <c r="F14" s="11">
        <v>45688</v>
      </c>
      <c r="G14" s="11">
        <v>45689</v>
      </c>
      <c r="H14" s="11">
        <v>45690</v>
      </c>
    </row>
    <row r="15" spans="2:8" ht="39.75" customHeight="1">
      <c r="B15" s="9"/>
      <c r="C15" s="9"/>
      <c r="D15" s="9"/>
      <c r="E15" s="9"/>
      <c r="F15" s="9"/>
      <c r="G15" s="9"/>
      <c r="H15" s="9"/>
    </row>
    <row r="16" spans="2:8" ht="15" customHeight="1">
      <c r="B16" s="11">
        <f t="array" ref="B16:H16">DíasYSemanas+DATE(AñoNatural,1,1)-WEEKDAY(DATE(AñoNatural,1,1),(InicioDeSemana="lu")+1)+36</f>
        <v>45691</v>
      </c>
      <c r="C16" s="11">
        <v>45692</v>
      </c>
      <c r="D16" s="11">
        <v>45693</v>
      </c>
      <c r="E16" s="11">
        <v>45694</v>
      </c>
      <c r="F16" s="11">
        <v>45695</v>
      </c>
      <c r="G16" s="11">
        <v>45696</v>
      </c>
      <c r="H16" s="11">
        <v>45697</v>
      </c>
    </row>
    <row r="17" spans="2:8" ht="39.75" customHeight="1">
      <c r="B17" s="9"/>
      <c r="C17" s="9"/>
      <c r="D17" s="9"/>
      <c r="E17" s="9"/>
      <c r="F17" s="9"/>
      <c r="G17" s="9"/>
      <c r="H17" s="9"/>
    </row>
  </sheetData>
  <dataConsolidate/>
  <conditionalFormatting sqref="B6:G6">
    <cfRule type="expression" dxfId="23" priority="4">
      <formula>DAY(B6)&gt;8</formula>
    </cfRule>
  </conditionalFormatting>
  <conditionalFormatting sqref="B14:H17">
    <cfRule type="expression" dxfId="22" priority="2">
      <formula>AND(DAY(B14)&gt;=1,DAY(B14)&lt;=15)</formula>
    </cfRule>
  </conditionalFormatting>
  <dataValidations xWindow="40" yWindow="320" count="12">
    <dataValidation type="list" errorStyle="warning" allowBlank="1" showInputMessage="1" showErrorMessage="1" errorTitle="El calendario no puede usar este valor." error="Seleccione un día en las entradas de la lista. Seleccione CANCELAR y, después, ALT+FLECHA ABAJO para seleccionarlo desde la lista desplegable." prompt="Seleccione el día de inicio de la semana en la lista desplegable. Pulse ALT+FLECHA ABAJO para abrir la lista desplegable y, después, pulse ENTRAR para elegir uno de los artículos" sqref="E2" xr:uid="{00000000-0002-0000-0000-000000000000}">
      <formula1>"lu, do"</formula1>
    </dataValidation>
    <dataValidation allowBlank="1" showInputMessage="1" prompt="Especifique el año natural en esta celda" sqref="C2" xr:uid="{00000000-0002-0000-0000-000001000000}"/>
    <dataValidation allowBlank="1" showInputMessage="1" prompt="Determine automáticamente el día de inicio de la semana. Para cambiar los días de la semana, seleccione un nuevo día de inicio de la semana en la celda E2" sqref="B5" xr:uid="{00000000-0002-0000-0000-000002000000}"/>
    <dataValidation allowBlank="1" showInputMessage="1" prompt="El día de la semana se determinará automáticamente" sqref="C5:H5" xr:uid="{00000000-0002-0000-0000-000003000000}"/>
    <dataValidation allowBlank="1" showInputMessage="1" showErrorMessage="1" prompt="El año natural se determina automáticamente por el año especificado en la celda C2" sqref="B3" xr:uid="{00000000-0002-0000-0000-000004000000}"/>
    <dataValidation allowBlank="1" showInputMessage="1" prompt="Vínculo de navegación al mes siguiente" sqref="D3" xr:uid="{00000000-0002-0000-0000-000005000000}"/>
    <dataValidation allowBlank="1" showInputMessage="1" prompt="Cree un calendario de 12 meses en esta hoja de cálculo. Para actualizar automáticamente el calendario de cada mes en hojas de cálculo separadas, personalice el año natural en la celda C2 y el día de inicio de la semana en la celda E2" sqref="A1" xr:uid="{00000000-0002-0000-0000-000006000000}"/>
    <dataValidation allowBlank="1" showInputMessage="1" prompt="Las filas 6, 8, 10, 12, 14 y 16 contienen las fechas del mes, incluidos el mes anterior y el siguiente (si corresponde)" sqref="B6" xr:uid="{00000000-0002-0000-0000-000007000000}"/>
    <dataValidation allowBlank="1" showInputMessage="1" prompt="Escriba notas diarias en las filas 7, 9, 11, 13, 15 y 17 de las columnas B a H." sqref="B7" xr:uid="{00000000-0002-0000-0000-000008000000}"/>
    <dataValidation allowBlank="1" showInputMessage="1" showErrorMessage="1" prompt="Escriba el año natural en la celda de la derecha." sqref="B2" xr:uid="{00000000-0002-0000-0000-000009000000}"/>
    <dataValidation allowBlank="1" showInputMessage="1" showErrorMessage="1" prompt="Seleccione el día de inicio de la semana en la celda de la derecha" sqref="D2" xr:uid="{00000000-0002-0000-0000-00000A000000}"/>
    <dataValidation allowBlank="1" showInputMessage="1" showErrorMessage="1" prompt="En esta celda se encuentra el mes de esta hoja de cálculo. El calendario empieza en la celda inferior y contiene fechas del mes anterior, actual y siguiente" sqref="B4" xr:uid="{00000000-0002-0000-0000-00000B000000}"/>
  </dataValidations>
  <hyperlinks>
    <hyperlink ref="D3" location="FEBRERO!A1" tooltip="Vínculo de navegación al mes siguiente" display="FEBRUARY" xr:uid="{00000000-0004-0000-0000-000000000000}"/>
  </hyperlinks>
  <printOptions horizontalCentered="1"/>
  <pageMargins left="0.5" right="0.5" top="0.4" bottom="0.4" header="0.3" footer="0.3"/>
  <pageSetup paperSize="9" fitToHeight="0" orientation="landscape" horizontalDpi="4294967293"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28</v>
      </c>
      <c r="D1" s="5" t="s">
        <v>29</v>
      </c>
      <c r="E1" s="1"/>
      <c r="F1" s="1"/>
      <c r="G1" s="1"/>
      <c r="H1" s="5"/>
    </row>
    <row r="2" spans="2:8" ht="45" customHeight="1">
      <c r="B2" s="10" t="s">
        <v>27</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DíasYSemanas+DATE(AñoNatural,10,1)-WEEKDAY(DATE(AñoNatural,10,1),(InicioDeSemana="lu")+1)+1</f>
        <v>45929</v>
      </c>
      <c r="C4" s="11">
        <v>45930</v>
      </c>
      <c r="D4" s="11">
        <v>45931</v>
      </c>
      <c r="E4" s="11">
        <v>45932</v>
      </c>
      <c r="F4" s="11">
        <v>45933</v>
      </c>
      <c r="G4" s="11">
        <v>45934</v>
      </c>
      <c r="H4" s="11">
        <v>45935</v>
      </c>
    </row>
    <row r="5" spans="2:8" ht="39.75" customHeight="1">
      <c r="B5" s="9"/>
      <c r="C5" s="9"/>
      <c r="D5" s="9"/>
      <c r="E5" s="9"/>
      <c r="F5" s="9"/>
      <c r="G5" s="9"/>
      <c r="H5" s="9"/>
    </row>
    <row r="6" spans="2:8" ht="15" customHeight="1">
      <c r="B6" s="11">
        <f t="array" ref="B6:H6">DíasYSemanas+DATE(AñoNatural,10,1)-WEEKDAY(DATE(AñoNatural,10,1),(InicioDeSemana="lu")+1)+8</f>
        <v>45936</v>
      </c>
      <c r="C6" s="11">
        <v>45937</v>
      </c>
      <c r="D6" s="11">
        <v>45938</v>
      </c>
      <c r="E6" s="11">
        <v>45939</v>
      </c>
      <c r="F6" s="11">
        <v>45940</v>
      </c>
      <c r="G6" s="11">
        <v>45941</v>
      </c>
      <c r="H6" s="11">
        <v>45942</v>
      </c>
    </row>
    <row r="7" spans="2:8" ht="39.75" customHeight="1">
      <c r="B7" s="9"/>
      <c r="C7" s="9"/>
      <c r="D7" s="9"/>
      <c r="E7" s="9"/>
      <c r="F7" s="9"/>
      <c r="G7" s="9"/>
      <c r="H7" s="9"/>
    </row>
    <row r="8" spans="2:8" ht="15" customHeight="1">
      <c r="B8" s="11">
        <f t="array" ref="B8:H8">DíasYSemanas+DATE(AñoNatural,10,1)-WEEKDAY(DATE(AñoNatural,10,1),(InicioDeSemana="lu")+1)+15</f>
        <v>45943</v>
      </c>
      <c r="C8" s="11">
        <v>45944</v>
      </c>
      <c r="D8" s="11">
        <v>45945</v>
      </c>
      <c r="E8" s="11">
        <v>45946</v>
      </c>
      <c r="F8" s="11">
        <v>45947</v>
      </c>
      <c r="G8" s="11">
        <v>45948</v>
      </c>
      <c r="H8" s="11">
        <v>45949</v>
      </c>
    </row>
    <row r="9" spans="2:8" ht="39.75" customHeight="1">
      <c r="B9" s="9"/>
      <c r="C9" s="9"/>
      <c r="D9" s="9"/>
      <c r="E9" s="9"/>
      <c r="F9" s="9"/>
      <c r="G9" s="9"/>
      <c r="H9" s="9"/>
    </row>
    <row r="10" spans="2:8" ht="15" customHeight="1">
      <c r="B10" s="11">
        <f t="array" ref="B10:H10">DíasYSemanas+DATE(AñoNatural,10,1)-WEEKDAY(DATE(AñoNatural,10,1),(InicioDeSemana="lu")+1)+22</f>
        <v>45950</v>
      </c>
      <c r="C10" s="11">
        <v>45951</v>
      </c>
      <c r="D10" s="11">
        <v>45952</v>
      </c>
      <c r="E10" s="11">
        <v>45953</v>
      </c>
      <c r="F10" s="11">
        <v>45954</v>
      </c>
      <c r="G10" s="11">
        <v>45955</v>
      </c>
      <c r="H10" s="11">
        <v>45956</v>
      </c>
    </row>
    <row r="11" spans="2:8" ht="40.5" customHeight="1">
      <c r="B11" s="9"/>
      <c r="C11" s="9"/>
      <c r="D11" s="9"/>
      <c r="E11" s="9"/>
      <c r="F11" s="9"/>
      <c r="G11" s="9"/>
      <c r="H11" s="9"/>
    </row>
    <row r="12" spans="2:8" ht="15" customHeight="1">
      <c r="B12" s="11">
        <f t="array" ref="B12:H12">DíasYSemanas+DATE(AñoNatural,10,1)-WEEKDAY(DATE(AñoNatural,10,1),(InicioDeSemana="lu")+1)+29</f>
        <v>45957</v>
      </c>
      <c r="C12" s="11">
        <v>45958</v>
      </c>
      <c r="D12" s="11">
        <v>45959</v>
      </c>
      <c r="E12" s="11">
        <v>45960</v>
      </c>
      <c r="F12" s="11">
        <v>45961</v>
      </c>
      <c r="G12" s="11">
        <v>45962</v>
      </c>
      <c r="H12" s="11">
        <v>45963</v>
      </c>
    </row>
    <row r="13" spans="2:8" ht="39.75" customHeight="1">
      <c r="B13" s="9"/>
      <c r="C13" s="9"/>
      <c r="D13" s="9"/>
      <c r="E13" s="9"/>
      <c r="F13" s="9"/>
      <c r="G13" s="9"/>
      <c r="H13" s="9"/>
    </row>
    <row r="14" spans="2:8" ht="15" customHeight="1">
      <c r="B14" s="11">
        <f t="array" ref="B14:H14">DíasYSemanas+DATE(AñoNatural,10,1)-WEEKDAY(DATE(AñoNatural,10,1),(InicioDeSemana="lu")+1)+36</f>
        <v>45964</v>
      </c>
      <c r="C14" s="11">
        <v>45965</v>
      </c>
      <c r="D14" s="11">
        <v>45966</v>
      </c>
      <c r="E14" s="11">
        <v>45967</v>
      </c>
      <c r="F14" s="11">
        <v>45968</v>
      </c>
      <c r="G14" s="11">
        <v>45969</v>
      </c>
      <c r="H14" s="11">
        <v>45970</v>
      </c>
    </row>
    <row r="15" spans="2:8" ht="39.75" customHeight="1">
      <c r="B15" s="9"/>
      <c r="C15" s="9"/>
      <c r="D15" s="9"/>
      <c r="E15" s="9"/>
      <c r="F15" s="9"/>
      <c r="G15" s="9"/>
      <c r="H15" s="9"/>
    </row>
  </sheetData>
  <conditionalFormatting sqref="B4:G4">
    <cfRule type="expression" dxfId="5" priority="2">
      <formula>DAY(B4)&gt;8</formula>
    </cfRule>
  </conditionalFormatting>
  <conditionalFormatting sqref="B12:H15">
    <cfRule type="expression" dxfId="4" priority="1">
      <formula>AND(DAY(B12)&gt;=1,DAY(B12)&lt;=15)</formula>
    </cfRule>
  </conditionalFormatting>
  <dataValidations count="9">
    <dataValidation allowBlank="1" showInputMessage="1" prompt="El día de la semana se determinará automáticamente" sqref="C3:H3" xr:uid="{00000000-0002-0000-09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900-000001000000}"/>
    <dataValidation allowBlank="1" showInputMessage="1" prompt="El año natural se determina automáticamente por el año especificado en la celda C2 de la hoja de cálculo de enero" sqref="B1" xr:uid="{00000000-0002-0000-0900-000002000000}"/>
    <dataValidation allowBlank="1" showInputMessage="1" prompt="Las filas 4, 6, 8, 10, 12 y 14 contienen las fechas del mes, incluyendo el mes anterior y el próximo, si es aplicable" sqref="B4" xr:uid="{00000000-0002-0000-0900-000003000000}"/>
    <dataValidation allowBlank="1" showInputMessage="1" prompt="Escriba notas diarias en las filas 5, 7, 9, 11, 13 y 15, de las columnas B a H" sqref="B5" xr:uid="{00000000-0002-0000-0900-000004000000}"/>
    <dataValidation allowBlank="1" showInputMessage="1" prompt="Planee el mes de octubre en esta hoja de cálculo. Los vínculos de navegación a los meses anterior y siguiente están en las celdas C1 y D1 " sqref="A1" xr:uid="{00000000-0002-0000-0900-000005000000}"/>
    <dataValidation allowBlank="1" showInputMessage="1" prompt="Vínculo de navegación al mes siguiente" sqref="D1" xr:uid="{00000000-0002-0000-0900-000006000000}"/>
    <dataValidation allowBlank="1" showInputMessage="1" prompt="Vínculo de navegación al mes anterior" sqref="C1" xr:uid="{00000000-0002-0000-0900-000007000000}"/>
    <dataValidation allowBlank="1" showInputMessage="1" showErrorMessage="1" prompt="En esta celda se encuentra el mes de esta hoja de cálculo. El calendario empieza en la celda inferior y contiene fechas del mes anterior, actual y siguiente" sqref="B2" xr:uid="{00000000-0002-0000-0900-000008000000}"/>
  </dataValidations>
  <hyperlinks>
    <hyperlink ref="D1" location="NOVIEMBRE!A1" tooltip="Vínculo de navegación al mes siguiente" display="JULY -&gt;" xr:uid="{00000000-0004-0000-0900-000000000000}"/>
    <hyperlink ref="C1" location="SEPTIEMBRE!A1" tooltip="Vínculo de navegación al mes anterior" display="&lt;- MAY" xr:uid="{00000000-0004-0000-0900-000001000000}"/>
  </hyperlinks>
  <printOptions horizontalCentered="1"/>
  <pageMargins left="0.09" right="0.5" top="0.75" bottom="0.75" header="0.3" footer="0.3"/>
  <pageSetup paperSize="9" fitToHeight="0" orientation="landscape" horizontalDpi="4294967293" verticalDpi="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249977111117893"/>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31</v>
      </c>
      <c r="D1" s="5" t="s">
        <v>32</v>
      </c>
      <c r="E1" s="1"/>
      <c r="F1" s="1"/>
      <c r="G1" s="1"/>
      <c r="H1" s="5"/>
    </row>
    <row r="2" spans="2:8" ht="45" customHeight="1">
      <c r="B2" s="10" t="s">
        <v>30</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DíasYSemanas+DATE(AñoNatural,11,1)-WEEKDAY(DATE(AñoNatural,11,1),(InicioDeSemana="lu")+1)+1</f>
        <v>45957</v>
      </c>
      <c r="C4" s="11">
        <v>45958</v>
      </c>
      <c r="D4" s="11">
        <v>45959</v>
      </c>
      <c r="E4" s="11">
        <v>45960</v>
      </c>
      <c r="F4" s="11">
        <v>45961</v>
      </c>
      <c r="G4" s="11">
        <v>45962</v>
      </c>
      <c r="H4" s="11">
        <v>45963</v>
      </c>
    </row>
    <row r="5" spans="2:8" ht="39.75" customHeight="1">
      <c r="B5" s="9"/>
      <c r="C5" s="9"/>
      <c r="D5" s="9"/>
      <c r="E5" s="9"/>
      <c r="F5" s="9"/>
      <c r="G5" s="9"/>
      <c r="H5" s="9"/>
    </row>
    <row r="6" spans="2:8" ht="15" customHeight="1">
      <c r="B6" s="11">
        <f t="array" ref="B6:H6">DíasYSemanas+DATE(AñoNatural,11,1)-WEEKDAY(DATE(AñoNatural,11,1),(InicioDeSemana="lu")+1)+8</f>
        <v>45964</v>
      </c>
      <c r="C6" s="11">
        <v>45965</v>
      </c>
      <c r="D6" s="11">
        <v>45966</v>
      </c>
      <c r="E6" s="11">
        <v>45967</v>
      </c>
      <c r="F6" s="11">
        <v>45968</v>
      </c>
      <c r="G6" s="11">
        <v>45969</v>
      </c>
      <c r="H6" s="11">
        <v>45970</v>
      </c>
    </row>
    <row r="7" spans="2:8" ht="39.75" customHeight="1">
      <c r="B7" s="9"/>
      <c r="C7" s="9"/>
      <c r="D7" s="9"/>
      <c r="E7" s="9"/>
      <c r="F7" s="9"/>
      <c r="G7" s="9"/>
      <c r="H7" s="9"/>
    </row>
    <row r="8" spans="2:8" ht="15" customHeight="1">
      <c r="B8" s="11">
        <f t="array" ref="B8:H8">DíasYSemanas+DATE(AñoNatural,11,1)-WEEKDAY(DATE(AñoNatural,11,1),(InicioDeSemana="lu")+1)+15</f>
        <v>45971</v>
      </c>
      <c r="C8" s="11">
        <v>45972</v>
      </c>
      <c r="D8" s="11">
        <v>45973</v>
      </c>
      <c r="E8" s="11">
        <v>45974</v>
      </c>
      <c r="F8" s="11">
        <v>45975</v>
      </c>
      <c r="G8" s="11">
        <v>45976</v>
      </c>
      <c r="H8" s="11">
        <v>45977</v>
      </c>
    </row>
    <row r="9" spans="2:8" ht="39.75" customHeight="1">
      <c r="B9" s="9"/>
      <c r="C9" s="9"/>
      <c r="D9" s="9"/>
      <c r="E9" s="9"/>
      <c r="F9" s="9"/>
      <c r="G9" s="9"/>
      <c r="H9" s="9"/>
    </row>
    <row r="10" spans="2:8" ht="15" customHeight="1">
      <c r="B10" s="11">
        <f t="array" ref="B10:H10">DíasYSemanas+DATE(AñoNatural,11,1)-WEEKDAY(DATE(AñoNatural,11,1),(InicioDeSemana="lu")+1)+22</f>
        <v>45978</v>
      </c>
      <c r="C10" s="11">
        <v>45979</v>
      </c>
      <c r="D10" s="11">
        <v>45980</v>
      </c>
      <c r="E10" s="11">
        <v>45981</v>
      </c>
      <c r="F10" s="11">
        <v>45982</v>
      </c>
      <c r="G10" s="11">
        <v>45983</v>
      </c>
      <c r="H10" s="11">
        <v>45984</v>
      </c>
    </row>
    <row r="11" spans="2:8" ht="40.5" customHeight="1">
      <c r="B11" s="9"/>
      <c r="C11" s="9"/>
      <c r="D11" s="9"/>
      <c r="E11" s="9"/>
      <c r="F11" s="9"/>
      <c r="G11" s="9"/>
      <c r="H11" s="9"/>
    </row>
    <row r="12" spans="2:8" ht="15" customHeight="1">
      <c r="B12" s="11">
        <f t="array" ref="B12:H12">DíasYSemanas+DATE(AñoNatural,11,1)-WEEKDAY(DATE(AñoNatural,11,1),(InicioDeSemana="lu")+1)+29</f>
        <v>45985</v>
      </c>
      <c r="C12" s="11">
        <v>45986</v>
      </c>
      <c r="D12" s="11">
        <v>45987</v>
      </c>
      <c r="E12" s="11">
        <v>45988</v>
      </c>
      <c r="F12" s="11">
        <v>45989</v>
      </c>
      <c r="G12" s="11">
        <v>45990</v>
      </c>
      <c r="H12" s="11">
        <v>45991</v>
      </c>
    </row>
    <row r="13" spans="2:8" ht="39.75" customHeight="1">
      <c r="B13" s="9"/>
      <c r="C13" s="9"/>
      <c r="D13" s="9"/>
      <c r="E13" s="9"/>
      <c r="F13" s="9"/>
      <c r="G13" s="9"/>
      <c r="H13" s="9"/>
    </row>
    <row r="14" spans="2:8" ht="15" customHeight="1">
      <c r="B14" s="11">
        <f t="array" ref="B14:H14">DíasYSemanas+DATE(AñoNatural,11,1)-WEEKDAY(DATE(AñoNatural,11,1),(InicioDeSemana="lu")+1)+36</f>
        <v>45992</v>
      </c>
      <c r="C14" s="11">
        <v>45993</v>
      </c>
      <c r="D14" s="11">
        <v>45994</v>
      </c>
      <c r="E14" s="11">
        <v>45995</v>
      </c>
      <c r="F14" s="11">
        <v>45996</v>
      </c>
      <c r="G14" s="11">
        <v>45997</v>
      </c>
      <c r="H14" s="11">
        <v>45998</v>
      </c>
    </row>
    <row r="15" spans="2:8" ht="39.75" customHeight="1">
      <c r="B15" s="9"/>
      <c r="C15" s="9"/>
      <c r="D15" s="9"/>
      <c r="E15" s="9"/>
      <c r="F15" s="9"/>
      <c r="G15" s="9"/>
      <c r="H15" s="9"/>
    </row>
  </sheetData>
  <conditionalFormatting sqref="B4:G4">
    <cfRule type="expression" dxfId="3" priority="2">
      <formula>DAY(B4)&gt;8</formula>
    </cfRule>
  </conditionalFormatting>
  <conditionalFormatting sqref="B12:H15">
    <cfRule type="expression" dxfId="2" priority="1">
      <formula>AND(DAY(B12)&gt;=1,DAY(B12)&lt;=15)</formula>
    </cfRule>
  </conditionalFormatting>
  <dataValidations count="9">
    <dataValidation allowBlank="1" showInputMessage="1" prompt="El día de la semana se determinará automáticamente" sqref="C3:H3" xr:uid="{00000000-0002-0000-0A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A00-000001000000}"/>
    <dataValidation allowBlank="1" showInputMessage="1" prompt="El año natural se determina automáticamente por el año especificado en la celda C2 de la hoja de cálculo de enero" sqref="B1" xr:uid="{00000000-0002-0000-0A00-000002000000}"/>
    <dataValidation allowBlank="1" showInputMessage="1" prompt="Las filas 4, 6, 8, 10, 12 y 14 contienen las fechas del mes, incluyendo el mes anterior y el próximo, si es aplicable" sqref="B4" xr:uid="{00000000-0002-0000-0A00-000003000000}"/>
    <dataValidation allowBlank="1" showInputMessage="1" prompt="Escriba notas diarias en las filas 5, 7, 9, 11, 13 y 15, de las columnas B a H" sqref="B5" xr:uid="{00000000-0002-0000-0A00-000004000000}"/>
    <dataValidation allowBlank="1" showInputMessage="1" prompt="Vínculo de navegación al mes anterior" sqref="C1" xr:uid="{00000000-0002-0000-0A00-000005000000}"/>
    <dataValidation allowBlank="1" showInputMessage="1" prompt="Vínculo de navegación al mes siguiente" sqref="D1" xr:uid="{00000000-0002-0000-0A00-000006000000}"/>
    <dataValidation allowBlank="1" showInputMessage="1" prompt="Planee el mes de noviembre en esta hoja de cálculo. Los vínculos de navegación a los meses anterior y siguiente están en las celdas C1 y D1 " sqref="A1" xr:uid="{00000000-0002-0000-0A00-000007000000}"/>
    <dataValidation allowBlank="1" showInputMessage="1" showErrorMessage="1" prompt="En esta celda se encuentra el mes de esta hoja de cálculo. El calendario empieza en la celda inferior y contiene fechas del mes anterior, actual y siguiente" sqref="B2" xr:uid="{00000000-0002-0000-0A00-000008000000}"/>
  </dataValidations>
  <hyperlinks>
    <hyperlink ref="D1" location="DICIEMBRE!A1" tooltip="Vínculo de navegación al mes siguiente" display="DECEMBER -&gt;" xr:uid="{00000000-0004-0000-0A00-000000000000}"/>
    <hyperlink ref="C1" location="OCTUBRE!A1" tooltip="Vínculo de navegación al mes anterior" display="&lt;- OCTOBER" xr:uid="{00000000-0004-0000-0A00-000001000000}"/>
  </hyperlinks>
  <printOptions horizontalCentered="1"/>
  <pageMargins left="0.09" right="0.5" top="0.75" bottom="0.75" header="0.3" footer="0.3"/>
  <pageSetup paperSize="9" fitToHeight="0" orientation="landscape" horizontalDpi="4294967293"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499984740745262"/>
    <pageSetUpPr fitToPage="1"/>
  </sheetPr>
  <dimension ref="B1:H15"/>
  <sheetViews>
    <sheetView showGridLines="0" zoomScaleNormal="100" workbookViewId="0">
      <selection activeCell="B1" sqref="B1"/>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34</v>
      </c>
      <c r="D1" s="5" t="s">
        <v>35</v>
      </c>
      <c r="E1" s="1"/>
      <c r="F1" s="1"/>
      <c r="G1" s="1"/>
      <c r="H1" s="5"/>
    </row>
    <row r="2" spans="2:8" ht="45" customHeight="1">
      <c r="B2" s="10" t="s">
        <v>33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DíasYSemanas+DATE(AñoNatural,12,1)-WEEKDAY(DATE(AñoNatural,12,1),(InicioDeSemana="lu")+1)+1</f>
        <v>45992</v>
      </c>
      <c r="C4" s="11">
        <v>45993</v>
      </c>
      <c r="D4" s="11">
        <v>45994</v>
      </c>
      <c r="E4" s="11">
        <v>45995</v>
      </c>
      <c r="F4" s="11">
        <v>45996</v>
      </c>
      <c r="G4" s="11">
        <v>45997</v>
      </c>
      <c r="H4" s="11">
        <v>45998</v>
      </c>
    </row>
    <row r="5" spans="2:8" ht="39.75" customHeight="1">
      <c r="B5" s="9"/>
      <c r="C5" s="9"/>
      <c r="D5" s="9"/>
      <c r="E5" s="9"/>
      <c r="F5" s="9"/>
      <c r="G5" s="9"/>
      <c r="H5" s="9"/>
    </row>
    <row r="6" spans="2:8" ht="15" customHeight="1">
      <c r="B6" s="11">
        <f t="array" ref="B6:H6">DíasYSemanas+DATE(AñoNatural,12,1)-WEEKDAY(DATE(AñoNatural,12,1),(InicioDeSemana="lu")+1)+8</f>
        <v>45999</v>
      </c>
      <c r="C6" s="11">
        <v>46000</v>
      </c>
      <c r="D6" s="11">
        <v>46001</v>
      </c>
      <c r="E6" s="11">
        <v>46002</v>
      </c>
      <c r="F6" s="11">
        <v>46003</v>
      </c>
      <c r="G6" s="11">
        <v>46004</v>
      </c>
      <c r="H6" s="11">
        <v>46005</v>
      </c>
    </row>
    <row r="7" spans="2:8" ht="39.75" customHeight="1">
      <c r="B7" s="9"/>
      <c r="C7" s="9"/>
      <c r="D7" s="9"/>
      <c r="E7" s="9"/>
      <c r="F7" s="9"/>
      <c r="G7" s="9"/>
      <c r="H7" s="9"/>
    </row>
    <row r="8" spans="2:8" ht="15" customHeight="1">
      <c r="B8" s="11">
        <f t="array" ref="B8:H8">DíasYSemanas+DATE(AñoNatural,12,1)-WEEKDAY(DATE(AñoNatural,12,1),(InicioDeSemana="lu")+1)+15</f>
        <v>46006</v>
      </c>
      <c r="C8" s="11">
        <v>46007</v>
      </c>
      <c r="D8" s="11">
        <v>46008</v>
      </c>
      <c r="E8" s="11">
        <v>46009</v>
      </c>
      <c r="F8" s="11">
        <v>46010</v>
      </c>
      <c r="G8" s="11">
        <v>46011</v>
      </c>
      <c r="H8" s="11">
        <v>46012</v>
      </c>
    </row>
    <row r="9" spans="2:8" ht="39.75" customHeight="1">
      <c r="B9" s="9"/>
      <c r="C9" s="9"/>
      <c r="D9" s="9"/>
      <c r="E9" s="9"/>
      <c r="F9" s="9"/>
      <c r="G9" s="9"/>
      <c r="H9" s="9"/>
    </row>
    <row r="10" spans="2:8" ht="15" customHeight="1">
      <c r="B10" s="11">
        <f t="array" ref="B10:H10">DíasYSemanas+DATE(AñoNatural,12,1)-WEEKDAY(DATE(AñoNatural,12,1),(InicioDeSemana="lu")+1)+22</f>
        <v>46013</v>
      </c>
      <c r="C10" s="11">
        <v>46014</v>
      </c>
      <c r="D10" s="11">
        <v>46015</v>
      </c>
      <c r="E10" s="11">
        <v>46016</v>
      </c>
      <c r="F10" s="11">
        <v>46017</v>
      </c>
      <c r="G10" s="11">
        <v>46018</v>
      </c>
      <c r="H10" s="11">
        <v>46019</v>
      </c>
    </row>
    <row r="11" spans="2:8" ht="40.5" customHeight="1">
      <c r="B11" s="9"/>
      <c r="C11" s="9"/>
      <c r="D11" s="9"/>
      <c r="E11" s="9"/>
      <c r="F11" s="9"/>
      <c r="G11" s="9"/>
      <c r="H11" s="9"/>
    </row>
    <row r="12" spans="2:8" ht="15" customHeight="1">
      <c r="B12" s="11">
        <f t="array" ref="B12:H12">DíasYSemanas+DATE(AñoNatural,12,1)-WEEKDAY(DATE(AñoNatural,12,1),(InicioDeSemana="lu")+1)+29</f>
        <v>46020</v>
      </c>
      <c r="C12" s="11">
        <v>46021</v>
      </c>
      <c r="D12" s="11">
        <v>46022</v>
      </c>
      <c r="E12" s="11">
        <v>46023</v>
      </c>
      <c r="F12" s="11">
        <v>46024</v>
      </c>
      <c r="G12" s="11">
        <v>46025</v>
      </c>
      <c r="H12" s="11">
        <v>46026</v>
      </c>
    </row>
    <row r="13" spans="2:8" ht="39.75" customHeight="1">
      <c r="B13" s="9"/>
      <c r="C13" s="9"/>
      <c r="D13" s="9"/>
      <c r="E13" s="9"/>
      <c r="F13" s="9"/>
      <c r="G13" s="9"/>
      <c r="H13" s="9"/>
    </row>
    <row r="14" spans="2:8" ht="15" customHeight="1">
      <c r="B14" s="11">
        <f t="array" ref="B14:H14">DíasYSemanas+DATE(AñoNatural,12,1)-WEEKDAY(DATE(AñoNatural,12,1),(InicioDeSemana="lu")+1)+36</f>
        <v>46027</v>
      </c>
      <c r="C14" s="11">
        <v>46028</v>
      </c>
      <c r="D14" s="11">
        <v>46029</v>
      </c>
      <c r="E14" s="11">
        <v>46030</v>
      </c>
      <c r="F14" s="11">
        <v>46031</v>
      </c>
      <c r="G14" s="11">
        <v>46032</v>
      </c>
      <c r="H14" s="11">
        <v>46033</v>
      </c>
    </row>
    <row r="15" spans="2:8" ht="39.75" customHeight="1">
      <c r="B15" s="9"/>
      <c r="C15" s="9"/>
      <c r="D15" s="9"/>
      <c r="E15" s="9"/>
      <c r="F15" s="9"/>
      <c r="G15" s="9"/>
      <c r="H15" s="9"/>
    </row>
  </sheetData>
  <conditionalFormatting sqref="B4:G4">
    <cfRule type="expression" dxfId="1" priority="2">
      <formula>DAY(B4)&gt;8</formula>
    </cfRule>
  </conditionalFormatting>
  <conditionalFormatting sqref="B12:H15">
    <cfRule type="expression" dxfId="0" priority="1">
      <formula>AND(DAY(B12)&gt;=1,DAY(B12)&lt;=15)</formula>
    </cfRule>
  </conditionalFormatting>
  <dataValidations count="9">
    <dataValidation allowBlank="1" showInputMessage="1" prompt="El día de la semana se determinará automáticamente" sqref="C3:H3" xr:uid="{00000000-0002-0000-0B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B00-000001000000}"/>
    <dataValidation allowBlank="1" showInputMessage="1" prompt="El año natural se determina automáticamente por el año especificado en la celda C2 de la hoja de cálculo de enero" sqref="B1" xr:uid="{00000000-0002-0000-0B00-000002000000}"/>
    <dataValidation allowBlank="1" showInputMessage="1" prompt="Las filas 4, 6, 8, 10, 12 y 14 contienen las fechas del mes, incluyendo el mes anterior y el próximo, si es aplicable" sqref="B4" xr:uid="{00000000-0002-0000-0B00-000003000000}"/>
    <dataValidation allowBlank="1" showInputMessage="1" prompt="Escriba notas diarias en las filas 5, 7, 9, 11, 13 y 15, de las columnas B a H" sqref="B5" xr:uid="{00000000-0002-0000-0B00-000004000000}"/>
    <dataValidation allowBlank="1" showInputMessage="1" prompt="Vínculo de navegación al mes anterior" sqref="C1" xr:uid="{00000000-0002-0000-0B00-000005000000}"/>
    <dataValidation allowBlank="1" showInputMessage="1" prompt="Vínculo de navegación para volver a la hoja de cálculo de enero" sqref="D1" xr:uid="{00000000-0002-0000-0B00-000006000000}"/>
    <dataValidation allowBlank="1" showInputMessage="1" prompt="Planee el mes de diciembre en esta hoja de cálculo. Los vínculos de navegación a los meses anterior y siguiente están en las celdas C1 y D1 " sqref="A1" xr:uid="{00000000-0002-0000-0B00-000007000000}"/>
    <dataValidation allowBlank="1" showInputMessage="1" showErrorMessage="1" prompt="En esta celda se encuentra el mes de esta hoja de cálculo. El calendario empieza en la celda inferior y contiene fechas del mes anterior, actual y siguiente" sqref="B2" xr:uid="{00000000-0002-0000-0B00-000008000000}"/>
  </dataValidations>
  <hyperlinks>
    <hyperlink ref="C1" location="NOVIEMBRE!A1" tooltip="Vínculo de navegación al mes anterior" display="&lt;- NOVEMBER" xr:uid="{00000000-0004-0000-0B00-000000000000}"/>
    <hyperlink ref="D1" location="ENERO!A1" tooltip="Vínculo de navegación para volver a enero" display="JANUARY -&gt;" xr:uid="{00000000-0004-0000-0B00-000001000000}"/>
  </hyperlinks>
  <printOptions horizontalCentered="1"/>
  <pageMargins left="0.09" right="0.5" top="0.75" bottom="0.75" header="0.3" footer="0.3"/>
  <pageSetup paperSize="9" fitToHeight="0" orientation="landscape" horizontalDpi="4294967293"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0" tint="-4.9989318521683403E-2"/>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4</v>
      </c>
      <c r="D1" s="5" t="s">
        <v>5</v>
      </c>
      <c r="E1" s="1"/>
    </row>
    <row r="2" spans="2:8" ht="45" customHeight="1">
      <c r="B2" s="10" t="s">
        <v>3</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DíasYSemanas+DATE(AñoNatural,2,1)-WEEKDAY(DATE(AñoNatural,2,1),(InicioDeSemana="lu")+1)+1</f>
        <v>45684</v>
      </c>
      <c r="C4" s="11">
        <v>45685</v>
      </c>
      <c r="D4" s="11">
        <v>45686</v>
      </c>
      <c r="E4" s="11">
        <v>45687</v>
      </c>
      <c r="F4" s="11">
        <v>45688</v>
      </c>
      <c r="G4" s="11">
        <v>45689</v>
      </c>
      <c r="H4" s="11">
        <v>45690</v>
      </c>
    </row>
    <row r="5" spans="2:8" ht="39.75" customHeight="1">
      <c r="B5" s="9"/>
      <c r="C5" s="9"/>
      <c r="D5" s="9"/>
      <c r="E5" s="9"/>
      <c r="F5" s="9"/>
      <c r="G5" s="9"/>
      <c r="H5" s="9"/>
    </row>
    <row r="6" spans="2:8" ht="15" customHeight="1">
      <c r="B6" s="11">
        <f t="array" ref="B6:H6">DíasYSemanas+DATE(AñoNatural,2,1)-WEEKDAY(DATE(AñoNatural,2,1),(InicioDeSemana="lu")+1)+8</f>
        <v>45691</v>
      </c>
      <c r="C6" s="11">
        <v>45692</v>
      </c>
      <c r="D6" s="11">
        <v>45693</v>
      </c>
      <c r="E6" s="11">
        <v>45694</v>
      </c>
      <c r="F6" s="11">
        <v>45695</v>
      </c>
      <c r="G6" s="11">
        <v>45696</v>
      </c>
      <c r="H6" s="11">
        <v>45697</v>
      </c>
    </row>
    <row r="7" spans="2:8" ht="39.75" customHeight="1">
      <c r="B7" s="9"/>
      <c r="C7" s="9"/>
      <c r="D7" s="9"/>
      <c r="E7" s="9"/>
      <c r="F7" s="9"/>
      <c r="G7" s="9"/>
      <c r="H7" s="9"/>
    </row>
    <row r="8" spans="2:8" ht="15" customHeight="1">
      <c r="B8" s="11">
        <f t="array" ref="B8:H8">DíasYSemanas+DATE(AñoNatural,2,1)-WEEKDAY(DATE(AñoNatural,2,1),(InicioDeSemana="lu")+1)+15</f>
        <v>45698</v>
      </c>
      <c r="C8" s="11">
        <v>45699</v>
      </c>
      <c r="D8" s="11">
        <v>45700</v>
      </c>
      <c r="E8" s="11">
        <v>45701</v>
      </c>
      <c r="F8" s="11">
        <v>45702</v>
      </c>
      <c r="G8" s="11">
        <v>45703</v>
      </c>
      <c r="H8" s="11">
        <v>45704</v>
      </c>
    </row>
    <row r="9" spans="2:8" ht="39.75" customHeight="1">
      <c r="B9" s="9"/>
      <c r="C9" s="9"/>
      <c r="D9" s="9"/>
      <c r="E9" s="9"/>
      <c r="F9" s="9"/>
      <c r="G9" s="9"/>
      <c r="H9" s="9"/>
    </row>
    <row r="10" spans="2:8" ht="15" customHeight="1">
      <c r="B10" s="11">
        <f t="array" ref="B10:H10">DíasYSemanas+DATE(AñoNatural,2,1)-WEEKDAY(DATE(AñoNatural,2,1),(InicioDeSemana="lu")+1)+22</f>
        <v>45705</v>
      </c>
      <c r="C10" s="11">
        <v>45706</v>
      </c>
      <c r="D10" s="11">
        <v>45707</v>
      </c>
      <c r="E10" s="11">
        <v>45708</v>
      </c>
      <c r="F10" s="11">
        <v>45709</v>
      </c>
      <c r="G10" s="11">
        <v>45710</v>
      </c>
      <c r="H10" s="11">
        <v>45711</v>
      </c>
    </row>
    <row r="11" spans="2:8" ht="40.5" customHeight="1">
      <c r="B11" s="9"/>
      <c r="C11" s="9"/>
      <c r="D11" s="9"/>
      <c r="E11" s="9"/>
      <c r="F11" s="9"/>
      <c r="G11" s="9"/>
      <c r="H11" s="9"/>
    </row>
    <row r="12" spans="2:8" ht="15" customHeight="1">
      <c r="B12" s="11">
        <f t="array" ref="B12:H12">DíasYSemanas+DATE(AñoNatural,2,1)-WEEKDAY(DATE(AñoNatural,2,1),(InicioDeSemana="lu")+1)+29</f>
        <v>45712</v>
      </c>
      <c r="C12" s="11">
        <v>45713</v>
      </c>
      <c r="D12" s="11">
        <v>45714</v>
      </c>
      <c r="E12" s="11">
        <v>45715</v>
      </c>
      <c r="F12" s="11">
        <v>45716</v>
      </c>
      <c r="G12" s="11">
        <v>45717</v>
      </c>
      <c r="H12" s="11">
        <v>45718</v>
      </c>
    </row>
    <row r="13" spans="2:8" ht="39.75" customHeight="1">
      <c r="B13" s="9"/>
      <c r="C13" s="9"/>
      <c r="D13" s="9"/>
      <c r="E13" s="9"/>
      <c r="F13" s="9"/>
      <c r="G13" s="9"/>
      <c r="H13" s="9"/>
    </row>
    <row r="14" spans="2:8" ht="15" customHeight="1">
      <c r="B14" s="11">
        <f t="array" ref="B14:H14">DíasYSemanas+DATE(AñoNatural,2,1)-WEEKDAY(DATE(AñoNatural,2,1),(InicioDeSemana="lu")+1)+36</f>
        <v>45719</v>
      </c>
      <c r="C14" s="11">
        <v>45720</v>
      </c>
      <c r="D14" s="11">
        <v>45721</v>
      </c>
      <c r="E14" s="11">
        <v>45722</v>
      </c>
      <c r="F14" s="11">
        <v>45723</v>
      </c>
      <c r="G14" s="11">
        <v>45724</v>
      </c>
      <c r="H14" s="11">
        <v>45725</v>
      </c>
    </row>
    <row r="15" spans="2:8" ht="39.75" customHeight="1">
      <c r="B15" s="9"/>
      <c r="C15" s="9"/>
      <c r="D15" s="9"/>
      <c r="E15" s="9"/>
      <c r="F15" s="9"/>
      <c r="G15" s="9"/>
      <c r="H15" s="9"/>
    </row>
  </sheetData>
  <conditionalFormatting sqref="B4:G4">
    <cfRule type="expression" dxfId="21" priority="2">
      <formula>DAY(B4)&gt;8</formula>
    </cfRule>
  </conditionalFormatting>
  <conditionalFormatting sqref="B12:H15">
    <cfRule type="expression" dxfId="20" priority="1">
      <formula>AND(DAY(B12)&gt;=1,DAY(B12)&lt;=15)</formula>
    </cfRule>
  </conditionalFormatting>
  <dataValidations count="9">
    <dataValidation allowBlank="1" showInputMessage="1" prompt="El día de la semana se determinará automáticamente" sqref="C3:H3" xr:uid="{00000000-0002-0000-01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100-000001000000}"/>
    <dataValidation allowBlank="1" showInputMessage="1" prompt="El año natural se determina automáticamente por el año especificado en la celda C2 de la hoja de cálculo de enero" sqref="B1" xr:uid="{00000000-0002-0000-0100-000002000000}"/>
    <dataValidation allowBlank="1" showInputMessage="1" prompt="Las filas 4, 6, 8, 10, 12 y 14 contienen las fechas del mes, incluyendo el mes anterior y el próximo, si es aplicable" sqref="B4" xr:uid="{00000000-0002-0000-0100-000003000000}"/>
    <dataValidation allowBlank="1" showInputMessage="1" prompt="Escriba notas diarias en las filas 5, 7, 9, 11, 13 y 15, de las columnas B a H" sqref="B5" xr:uid="{00000000-0002-0000-0100-000004000000}"/>
    <dataValidation allowBlank="1" showInputMessage="1" prompt="Vínculo de navegación al mes anterior" sqref="C1" xr:uid="{00000000-0002-0000-0100-000005000000}"/>
    <dataValidation allowBlank="1" showInputMessage="1" prompt="Vínculo de navegación al mes siguiente" sqref="D1" xr:uid="{00000000-0002-0000-0100-000006000000}"/>
    <dataValidation allowBlank="1" showInputMessage="1" showErrorMessage="1" prompt="Planee el mes de febrero en esta hoja de cálculo. Los vínculos de navegación a los meses anterior y siguiente están en las celdas C1 y D1 " sqref="A1" xr:uid="{00000000-0002-0000-0100-000007000000}"/>
    <dataValidation allowBlank="1" showInputMessage="1" showErrorMessage="1" prompt="En esta celda se encuentra el mes de esta hoja de cálculo. El calendario empieza en la celda inferior y contiene fechas del mes anterior, actual y siguiente" sqref="B2" xr:uid="{00000000-0002-0000-0100-000008000000}"/>
  </dataValidations>
  <hyperlinks>
    <hyperlink ref="D1" location="MARZO!A1" tooltip="Vínculo de navegación al mes siguiente" display="MARCH" xr:uid="{00000000-0004-0000-0100-000000000000}"/>
    <hyperlink ref="C1" location="ENERO!A1" tooltip="Vínculo de navegación al mes anterior" display="JANUARY" xr:uid="{00000000-0004-0000-0100-000001000000}"/>
  </hyperlinks>
  <printOptions horizontalCentered="1"/>
  <pageMargins left="0.09" right="0.5" top="0.75" bottom="0.75" header="0.3" footer="0.3"/>
  <pageSetup paperSize="9" fitToHeight="0" orientation="landscape" horizontalDpi="4294967293"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0" tint="-0.14999847407452621"/>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7</v>
      </c>
      <c r="D1" s="5" t="s">
        <v>8</v>
      </c>
      <c r="E1" s="1"/>
      <c r="F1" s="1"/>
      <c r="G1" s="1"/>
      <c r="H1" s="5"/>
    </row>
    <row r="2" spans="2:8" ht="45" customHeight="1">
      <c r="B2" s="10" t="s">
        <v>6</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DíasYSemanas+DATE(AñoNatural,3,1)-WEEKDAY(DATE(AñoNatural,3,1),(InicioDeSemana="lu")+1)+1</f>
        <v>45712</v>
      </c>
      <c r="C4" s="11">
        <v>45713</v>
      </c>
      <c r="D4" s="11">
        <v>45714</v>
      </c>
      <c r="E4" s="11">
        <v>45715</v>
      </c>
      <c r="F4" s="11">
        <v>45716</v>
      </c>
      <c r="G4" s="11">
        <v>45717</v>
      </c>
      <c r="H4" s="11">
        <v>45718</v>
      </c>
    </row>
    <row r="5" spans="2:8" ht="39.75" customHeight="1">
      <c r="B5" s="9"/>
      <c r="C5" s="9"/>
      <c r="D5" s="9"/>
      <c r="E5" s="9"/>
      <c r="F5" s="9"/>
      <c r="G5" s="9"/>
      <c r="H5" s="9"/>
    </row>
    <row r="6" spans="2:8" ht="15" customHeight="1">
      <c r="B6" s="11">
        <f t="array" ref="B6:H6">DíasYSemanas+DATE(AñoNatural,3,1)-WEEKDAY(DATE(AñoNatural,3,1),(InicioDeSemana="lu")+1)+8</f>
        <v>45719</v>
      </c>
      <c r="C6" s="11">
        <v>45720</v>
      </c>
      <c r="D6" s="11">
        <v>45721</v>
      </c>
      <c r="E6" s="11">
        <v>45722</v>
      </c>
      <c r="F6" s="11">
        <v>45723</v>
      </c>
      <c r="G6" s="11">
        <v>45724</v>
      </c>
      <c r="H6" s="11">
        <v>45725</v>
      </c>
    </row>
    <row r="7" spans="2:8" ht="39.75" customHeight="1">
      <c r="B7" s="9"/>
      <c r="C7" s="9"/>
      <c r="D7" s="9"/>
      <c r="E7" s="9"/>
      <c r="F7" s="9"/>
      <c r="G7" s="9"/>
      <c r="H7" s="9"/>
    </row>
    <row r="8" spans="2:8" ht="15" customHeight="1">
      <c r="B8" s="11">
        <f t="array" ref="B8:H8">DíasYSemanas+DATE(AñoNatural,3,1)-WEEKDAY(DATE(AñoNatural,3,1),(InicioDeSemana="lu")+1)+15</f>
        <v>45726</v>
      </c>
      <c r="C8" s="11">
        <v>45727</v>
      </c>
      <c r="D8" s="11">
        <v>45728</v>
      </c>
      <c r="E8" s="11">
        <v>45729</v>
      </c>
      <c r="F8" s="11">
        <v>45730</v>
      </c>
      <c r="G8" s="11">
        <v>45731</v>
      </c>
      <c r="H8" s="11">
        <v>45732</v>
      </c>
    </row>
    <row r="9" spans="2:8" ht="39.75" customHeight="1">
      <c r="B9" s="9"/>
      <c r="C9" s="9"/>
      <c r="D9" s="9"/>
      <c r="E9" s="9"/>
      <c r="F9" s="9"/>
      <c r="G9" s="9"/>
      <c r="H9" s="9"/>
    </row>
    <row r="10" spans="2:8" ht="15" customHeight="1">
      <c r="B10" s="11">
        <f t="array" ref="B10:H10">DíasYSemanas+DATE(AñoNatural,3,1)-WEEKDAY(DATE(AñoNatural,3,1),(InicioDeSemana="lu")+1)+22</f>
        <v>45733</v>
      </c>
      <c r="C10" s="11">
        <v>45734</v>
      </c>
      <c r="D10" s="11">
        <v>45735</v>
      </c>
      <c r="E10" s="11">
        <v>45736</v>
      </c>
      <c r="F10" s="11">
        <v>45737</v>
      </c>
      <c r="G10" s="11">
        <v>45738</v>
      </c>
      <c r="H10" s="11">
        <v>45739</v>
      </c>
    </row>
    <row r="11" spans="2:8" ht="40.5" customHeight="1">
      <c r="B11" s="9"/>
      <c r="C11" s="9"/>
      <c r="D11" s="9"/>
      <c r="E11" s="9"/>
      <c r="F11" s="9"/>
      <c r="G11" s="9"/>
      <c r="H11" s="9"/>
    </row>
    <row r="12" spans="2:8" ht="15" customHeight="1">
      <c r="B12" s="11">
        <f t="array" ref="B12:H12">DíasYSemanas+DATE(AñoNatural,3,1)-WEEKDAY(DATE(AñoNatural,3,1),(InicioDeSemana="lu")+1)+29</f>
        <v>45740</v>
      </c>
      <c r="C12" s="11">
        <v>45741</v>
      </c>
      <c r="D12" s="11">
        <v>45742</v>
      </c>
      <c r="E12" s="11">
        <v>45743</v>
      </c>
      <c r="F12" s="11">
        <v>45744</v>
      </c>
      <c r="G12" s="11">
        <v>45745</v>
      </c>
      <c r="H12" s="11">
        <v>45746</v>
      </c>
    </row>
    <row r="13" spans="2:8" ht="39.75" customHeight="1">
      <c r="B13" s="9"/>
      <c r="C13" s="9"/>
      <c r="D13" s="9"/>
      <c r="E13" s="9"/>
      <c r="F13" s="9"/>
      <c r="G13" s="9"/>
      <c r="H13" s="9"/>
    </row>
    <row r="14" spans="2:8" ht="15" customHeight="1">
      <c r="B14" s="11">
        <f t="array" ref="B14:H14">DíasYSemanas+DATE(AñoNatural,3,1)-WEEKDAY(DATE(AñoNatural,3,1),(InicioDeSemana="lu")+1)+36</f>
        <v>45747</v>
      </c>
      <c r="C14" s="11">
        <v>45748</v>
      </c>
      <c r="D14" s="11">
        <v>45749</v>
      </c>
      <c r="E14" s="11">
        <v>45750</v>
      </c>
      <c r="F14" s="11">
        <v>45751</v>
      </c>
      <c r="G14" s="11">
        <v>45752</v>
      </c>
      <c r="H14" s="11">
        <v>45753</v>
      </c>
    </row>
    <row r="15" spans="2:8" ht="39.75" customHeight="1">
      <c r="B15" s="9"/>
      <c r="C15" s="9"/>
      <c r="D15" s="9"/>
      <c r="E15" s="9"/>
      <c r="F15" s="9"/>
      <c r="G15" s="9"/>
      <c r="H15" s="9"/>
    </row>
  </sheetData>
  <conditionalFormatting sqref="B4:G4">
    <cfRule type="expression" dxfId="19" priority="2">
      <formula>DAY(B4)&gt;8</formula>
    </cfRule>
  </conditionalFormatting>
  <conditionalFormatting sqref="B12:H15">
    <cfRule type="expression" dxfId="18" priority="1">
      <formula>AND(DAY(B12)&gt;=1,DAY(B12)&lt;=15)</formula>
    </cfRule>
  </conditionalFormatting>
  <dataValidations count="9">
    <dataValidation allowBlank="1" showInputMessage="1" prompt="El día de la semana se determinará automáticamente" sqref="C3:H3" xr:uid="{00000000-0002-0000-02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200-000001000000}"/>
    <dataValidation allowBlank="1" showInputMessage="1" prompt="El año natural se determina automáticamente por el año especificado en la celda C2 de la hoja de cálculo de enero" sqref="B1" xr:uid="{00000000-0002-0000-0200-000002000000}"/>
    <dataValidation allowBlank="1" showInputMessage="1" prompt="Las filas 4, 6, 8, 10, 12 y 14 contienen las fechas del mes, incluyendo el mes anterior y el próximo, si es aplicable" sqref="B4" xr:uid="{00000000-0002-0000-0200-000003000000}"/>
    <dataValidation allowBlank="1" showInputMessage="1" prompt="Escriba notas diarias en las filas 5, 7, 9, 11, 13 y 15, de las columnas B a H" sqref="B5" xr:uid="{00000000-0002-0000-0200-000004000000}"/>
    <dataValidation allowBlank="1" showInputMessage="1" prompt="Vínculo de navegación al mes siguiente" sqref="D1" xr:uid="{00000000-0002-0000-0200-000005000000}"/>
    <dataValidation allowBlank="1" showInputMessage="1" prompt="Vínculo de navegación al mes anterior" sqref="C1" xr:uid="{00000000-0002-0000-0200-000006000000}"/>
    <dataValidation allowBlank="1" showInputMessage="1" showErrorMessage="1" prompt="Planee el mes de marzo en esta hoja de cálculo. Los vínculos de navegación a los meses anterior y siguiente están en las celdas C1 y D1 " sqref="A1" xr:uid="{00000000-0002-0000-0200-000007000000}"/>
    <dataValidation allowBlank="1" showInputMessage="1" showErrorMessage="1" prompt="En esta celda se encuentra el mes de esta hoja de cálculo. El calendario empieza en la celda inferior y contiene fechas del mes anterior, actual y siguiente" sqref="B2" xr:uid="{00000000-0002-0000-0200-000008000000}"/>
  </dataValidations>
  <hyperlinks>
    <hyperlink ref="D1" location="ABRIL!A1" tooltip="Vínculo de navegación al mes siguiente" display="APRIL -&gt;" xr:uid="{00000000-0004-0000-0200-000000000000}"/>
    <hyperlink ref="C1" location="FEBRERO!A1" tooltip="Vínculo de navegación al mes anterior" display="&lt;- FEBRUARY" xr:uid="{00000000-0004-0000-0200-000001000000}"/>
  </hyperlinks>
  <printOptions horizontalCentered="1"/>
  <pageMargins left="0.09" right="0.5" top="0.75" bottom="0.75" header="0.3" footer="0.3"/>
  <pageSetup paperSize="9" fitToHeight="0" orientation="landscape" horizontalDpi="4294967293" verticalDpi="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249977111117893"/>
    <pageSetUpPr fitToPage="1"/>
  </sheetPr>
  <dimension ref="B1:H15"/>
  <sheetViews>
    <sheetView showGridLines="0" zoomScaleNormal="100" workbookViewId="0">
      <selection activeCell="D6" sqref="D6"/>
    </sheetView>
  </sheetViews>
  <sheetFormatPr baseColWidth="10" defaultColWidth="8.77734375" defaultRowHeight="16.5"/>
  <cols>
    <col min="1" max="1" width="2.77734375" customWidth="1"/>
    <col min="2" max="8" width="14.77734375" customWidth="1"/>
  </cols>
  <sheetData>
    <row r="1" spans="2:8" ht="30" customHeight="1">
      <c r="B1" s="6">
        <f>AñoNatural</f>
        <v>2025</v>
      </c>
      <c r="C1" s="5" t="s">
        <v>10</v>
      </c>
      <c r="D1" s="5" t="s">
        <v>11</v>
      </c>
      <c r="E1" s="1"/>
      <c r="F1" s="1"/>
      <c r="G1" s="1"/>
      <c r="H1" s="5"/>
    </row>
    <row r="2" spans="2:8" ht="45" customHeight="1">
      <c r="B2" s="10" t="s">
        <v>9</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DíasYSemanas+DATE(AñoNatural,4,1)-WEEKDAY(DATE(AñoNatural,4,1),(InicioDeSemana="lu")+1)+1</f>
        <v>45747</v>
      </c>
      <c r="C4" s="11">
        <v>45748</v>
      </c>
      <c r="D4" s="11">
        <v>45749</v>
      </c>
      <c r="E4" s="11">
        <v>45750</v>
      </c>
      <c r="F4" s="11">
        <v>45751</v>
      </c>
      <c r="G4" s="11">
        <v>45752</v>
      </c>
      <c r="H4" s="11">
        <v>45753</v>
      </c>
    </row>
    <row r="5" spans="2:8" ht="39.75" customHeight="1">
      <c r="B5" s="9"/>
      <c r="C5" s="9"/>
      <c r="D5" s="9"/>
      <c r="E5" s="9"/>
      <c r="F5" s="9"/>
      <c r="G5" s="9"/>
      <c r="H5" s="9"/>
    </row>
    <row r="6" spans="2:8" ht="15" customHeight="1">
      <c r="B6" s="11">
        <f t="array" ref="B6:H6">DíasYSemanas+DATE(AñoNatural,4,1)-WEEKDAY(DATE(AñoNatural,4,1),(InicioDeSemana="lu")+1)+8</f>
        <v>45754</v>
      </c>
      <c r="C6" s="11">
        <v>45755</v>
      </c>
      <c r="D6" s="11">
        <v>45756</v>
      </c>
      <c r="E6" s="11">
        <v>45757</v>
      </c>
      <c r="F6" s="11">
        <v>45758</v>
      </c>
      <c r="G6" s="11">
        <v>45759</v>
      </c>
      <c r="H6" s="11">
        <v>45760</v>
      </c>
    </row>
    <row r="7" spans="2:8" ht="39.75" customHeight="1">
      <c r="B7" s="9"/>
      <c r="C7" s="9"/>
      <c r="D7" s="9"/>
      <c r="E7" s="9"/>
      <c r="F7" s="9"/>
      <c r="G7" s="9"/>
      <c r="H7" s="9"/>
    </row>
    <row r="8" spans="2:8" ht="15" customHeight="1">
      <c r="B8" s="11">
        <f t="array" ref="B8:H8">DíasYSemanas+DATE(AñoNatural,4,1)-WEEKDAY(DATE(AñoNatural,4,1),(InicioDeSemana="lu")+1)+15</f>
        <v>45761</v>
      </c>
      <c r="C8" s="11">
        <v>45762</v>
      </c>
      <c r="D8" s="11">
        <v>45763</v>
      </c>
      <c r="E8" s="11">
        <v>45764</v>
      </c>
      <c r="F8" s="11">
        <v>45765</v>
      </c>
      <c r="G8" s="11">
        <v>45766</v>
      </c>
      <c r="H8" s="11">
        <v>45767</v>
      </c>
    </row>
    <row r="9" spans="2:8" ht="39.75" customHeight="1">
      <c r="B9" s="9"/>
      <c r="C9" s="9"/>
      <c r="D9" s="9"/>
      <c r="E9" s="9"/>
      <c r="F9" s="9"/>
      <c r="G9" s="9"/>
      <c r="H9" s="9"/>
    </row>
    <row r="10" spans="2:8" ht="15" customHeight="1">
      <c r="B10" s="11">
        <f t="array" ref="B10:H10">DíasYSemanas+DATE(AñoNatural,4,1)-WEEKDAY(DATE(AñoNatural,4,1),(InicioDeSemana="lu")+1)+22</f>
        <v>45768</v>
      </c>
      <c r="C10" s="11">
        <v>45769</v>
      </c>
      <c r="D10" s="11">
        <v>45770</v>
      </c>
      <c r="E10" s="11">
        <v>45771</v>
      </c>
      <c r="F10" s="11">
        <v>45772</v>
      </c>
      <c r="G10" s="11">
        <v>45773</v>
      </c>
      <c r="H10" s="11">
        <v>45774</v>
      </c>
    </row>
    <row r="11" spans="2:8" ht="40.5" customHeight="1">
      <c r="B11" s="9"/>
      <c r="C11" s="9"/>
      <c r="D11" s="9"/>
      <c r="E11" s="9"/>
      <c r="F11" s="9"/>
      <c r="G11" s="9"/>
      <c r="H11" s="9"/>
    </row>
    <row r="12" spans="2:8" ht="15" customHeight="1">
      <c r="B12" s="11">
        <f t="array" ref="B12:H12">DíasYSemanas+DATE(AñoNatural,4,1)-WEEKDAY(DATE(AñoNatural,4,1),(InicioDeSemana="lu")+1)+29</f>
        <v>45775</v>
      </c>
      <c r="C12" s="11">
        <v>45776</v>
      </c>
      <c r="D12" s="11">
        <v>45777</v>
      </c>
      <c r="E12" s="11">
        <v>45778</v>
      </c>
      <c r="F12" s="11">
        <v>45779</v>
      </c>
      <c r="G12" s="11">
        <v>45780</v>
      </c>
      <c r="H12" s="11">
        <v>45781</v>
      </c>
    </row>
    <row r="13" spans="2:8" ht="39.75" customHeight="1">
      <c r="B13" s="9"/>
      <c r="C13" s="9"/>
      <c r="D13" s="9"/>
      <c r="E13" s="9"/>
      <c r="F13" s="9"/>
      <c r="G13" s="9"/>
      <c r="H13" s="9"/>
    </row>
    <row r="14" spans="2:8" ht="15" customHeight="1">
      <c r="B14" s="11">
        <f t="array" ref="B14:H14">DíasYSemanas+DATE(AñoNatural,4,1)-WEEKDAY(DATE(AñoNatural,4,1),(InicioDeSemana="lu")+1)+36</f>
        <v>45782</v>
      </c>
      <c r="C14" s="11">
        <v>45783</v>
      </c>
      <c r="D14" s="11">
        <v>45784</v>
      </c>
      <c r="E14" s="11">
        <v>45785</v>
      </c>
      <c r="F14" s="11">
        <v>45786</v>
      </c>
      <c r="G14" s="11">
        <v>45787</v>
      </c>
      <c r="H14" s="11">
        <v>45788</v>
      </c>
    </row>
    <row r="15" spans="2:8" ht="39.75" customHeight="1">
      <c r="B15" s="9"/>
      <c r="C15" s="9"/>
      <c r="D15" s="9"/>
      <c r="E15" s="9"/>
      <c r="F15" s="9"/>
      <c r="G15" s="9"/>
      <c r="H15" s="9"/>
    </row>
  </sheetData>
  <conditionalFormatting sqref="B4:G4">
    <cfRule type="expression" dxfId="17" priority="2">
      <formula>DAY(B4)&gt;8</formula>
    </cfRule>
  </conditionalFormatting>
  <conditionalFormatting sqref="B12:H15">
    <cfRule type="expression" dxfId="16" priority="1">
      <formula>AND(DAY(B12)&gt;=1,DAY(B12)&lt;=15)</formula>
    </cfRule>
  </conditionalFormatting>
  <dataValidations count="9">
    <dataValidation allowBlank="1" showInputMessage="1" prompt="El día de la semana se determinará automáticamente" sqref="C3:H3" xr:uid="{00000000-0002-0000-03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300-000001000000}"/>
    <dataValidation allowBlank="1" showInputMessage="1" prompt="El año natural se determina automáticamente por el año especificado en la celda C2 de la hoja de cálculo de enero" sqref="B1" xr:uid="{00000000-0002-0000-0300-000002000000}"/>
    <dataValidation allowBlank="1" showInputMessage="1" prompt="Las filas 4, 6, 8, 10, 12 y 14 contienen las fechas del mes, incluyendo el mes anterior y el próximo, si es aplicable" sqref="B4" xr:uid="{00000000-0002-0000-0300-000003000000}"/>
    <dataValidation allowBlank="1" showInputMessage="1" prompt="Escriba notas diarias en las filas 5, 7, 9, 11, 13 y 15, de las columnas B a H" sqref="B5" xr:uid="{00000000-0002-0000-0300-000004000000}"/>
    <dataValidation allowBlank="1" showInputMessage="1" prompt="Vínculo de navegación al mes anterior" sqref="C1" xr:uid="{00000000-0002-0000-0300-000005000000}"/>
    <dataValidation allowBlank="1" showInputMessage="1" prompt="Vínculo de navegación al mes siguiente" sqref="D1" xr:uid="{00000000-0002-0000-0300-000006000000}"/>
    <dataValidation allowBlank="1" showInputMessage="1" showErrorMessage="1" prompt="Planee el mes de abril en esta hoja de cálculo. Los vínculos de navegación a los meses anterior y siguiente están en las celdas C1 y D1 " sqref="A1" xr:uid="{00000000-0002-0000-0300-000007000000}"/>
    <dataValidation allowBlank="1" showInputMessage="1" showErrorMessage="1" prompt="En esta celda se encuentra el mes de esta hoja de cálculo. El calendario empieza en la celda inferior y contiene fechas del mes anterior, actual y siguiente" sqref="B2" xr:uid="{00000000-0002-0000-0300-000008000000}"/>
  </dataValidations>
  <hyperlinks>
    <hyperlink ref="D1" location="MAYO!A1" tooltip="Vínculo de navegación al mes siguiente" display="MAY -&gt;" xr:uid="{00000000-0004-0000-0300-000000000000}"/>
    <hyperlink ref="C1" location="MARZO!A1" tooltip="Vínculo de navegación al mes anterior" display="&lt;- MARCH" xr:uid="{00000000-0004-0000-0300-000001000000}"/>
  </hyperlinks>
  <printOptions horizontalCentered="1"/>
  <pageMargins left="0.09" right="0.5" top="0.75" bottom="0.75" header="0.3" footer="0.3"/>
  <pageSetup paperSize="9" fitToHeight="0" orientation="landscape" horizontalDpi="4294967293"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34998626667073579"/>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13</v>
      </c>
      <c r="D1" s="5" t="s">
        <v>14</v>
      </c>
      <c r="E1" s="1"/>
      <c r="F1" s="1"/>
      <c r="G1" s="1"/>
      <c r="H1" s="5"/>
    </row>
    <row r="2" spans="2:8" ht="45" customHeight="1">
      <c r="B2" s="10" t="s">
        <v>12</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DíasYSemanas+DATE(AñoNatural,5,1)-WEEKDAY(DATE(AñoNatural,5,1),(InicioDeSemana="lu")+1)+1</f>
        <v>45775</v>
      </c>
      <c r="C4" s="11">
        <v>45776</v>
      </c>
      <c r="D4" s="11">
        <v>45777</v>
      </c>
      <c r="E4" s="11">
        <v>45778</v>
      </c>
      <c r="F4" s="11">
        <v>45779</v>
      </c>
      <c r="G4" s="11">
        <v>45780</v>
      </c>
      <c r="H4" s="11">
        <v>45781</v>
      </c>
    </row>
    <row r="5" spans="2:8" ht="39.75" customHeight="1">
      <c r="B5" s="9"/>
      <c r="C5" s="9"/>
      <c r="D5" s="9"/>
      <c r="E5" s="9"/>
      <c r="F5" s="9"/>
      <c r="G5" s="9"/>
      <c r="H5" s="9"/>
    </row>
    <row r="6" spans="2:8" ht="15" customHeight="1">
      <c r="B6" s="11">
        <f t="array" ref="B6:H6">DíasYSemanas+DATE(AñoNatural,5,1)-WEEKDAY(DATE(AñoNatural,5,1),(InicioDeSemana="lu")+1)+8</f>
        <v>45782</v>
      </c>
      <c r="C6" s="11">
        <v>45783</v>
      </c>
      <c r="D6" s="11">
        <v>45784</v>
      </c>
      <c r="E6" s="11">
        <v>45785</v>
      </c>
      <c r="F6" s="11">
        <v>45786</v>
      </c>
      <c r="G6" s="11">
        <v>45787</v>
      </c>
      <c r="H6" s="11">
        <v>45788</v>
      </c>
    </row>
    <row r="7" spans="2:8" ht="39.75" customHeight="1">
      <c r="B7" s="9"/>
      <c r="C7" s="9"/>
      <c r="D7" s="9"/>
      <c r="E7" s="9"/>
      <c r="F7" s="9"/>
      <c r="G7" s="9"/>
      <c r="H7" s="9"/>
    </row>
    <row r="8" spans="2:8" ht="15" customHeight="1">
      <c r="B8" s="11">
        <f t="array" ref="B8:H8">DíasYSemanas+DATE(AñoNatural,5,1)-WEEKDAY(DATE(AñoNatural,5,1),(InicioDeSemana="lu")+1)+15</f>
        <v>45789</v>
      </c>
      <c r="C8" s="11">
        <v>45790</v>
      </c>
      <c r="D8" s="11">
        <v>45791</v>
      </c>
      <c r="E8" s="11">
        <v>45792</v>
      </c>
      <c r="F8" s="11">
        <v>45793</v>
      </c>
      <c r="G8" s="11">
        <v>45794</v>
      </c>
      <c r="H8" s="11">
        <v>45795</v>
      </c>
    </row>
    <row r="9" spans="2:8" ht="39.75" customHeight="1">
      <c r="B9" s="9"/>
      <c r="C9" s="9"/>
      <c r="D9" s="9"/>
      <c r="E9" s="9"/>
      <c r="F9" s="9"/>
      <c r="G9" s="9"/>
      <c r="H9" s="9"/>
    </row>
    <row r="10" spans="2:8" ht="15" customHeight="1">
      <c r="B10" s="11">
        <f t="array" ref="B10:H10">DíasYSemanas+DATE(AñoNatural,5,1)-WEEKDAY(DATE(AñoNatural,5,1),(InicioDeSemana="lu")+1)+22</f>
        <v>45796</v>
      </c>
      <c r="C10" s="11">
        <v>45797</v>
      </c>
      <c r="D10" s="11">
        <v>45798</v>
      </c>
      <c r="E10" s="11">
        <v>45799</v>
      </c>
      <c r="F10" s="11">
        <v>45800</v>
      </c>
      <c r="G10" s="11">
        <v>45801</v>
      </c>
      <c r="H10" s="11">
        <v>45802</v>
      </c>
    </row>
    <row r="11" spans="2:8" ht="40.5" customHeight="1">
      <c r="B11" s="9"/>
      <c r="C11" s="9"/>
      <c r="D11" s="9"/>
      <c r="E11" s="9"/>
      <c r="F11" s="9"/>
      <c r="G11" s="9"/>
      <c r="H11" s="9"/>
    </row>
    <row r="12" spans="2:8" ht="15" customHeight="1">
      <c r="B12" s="11">
        <f t="array" ref="B12:H12">DíasYSemanas+DATE(AñoNatural,5,1)-WEEKDAY(DATE(AñoNatural,5,1),(InicioDeSemana="lu")+1)+29</f>
        <v>45803</v>
      </c>
      <c r="C12" s="11">
        <v>45804</v>
      </c>
      <c r="D12" s="11">
        <v>45805</v>
      </c>
      <c r="E12" s="11">
        <v>45806</v>
      </c>
      <c r="F12" s="11">
        <v>45807</v>
      </c>
      <c r="G12" s="11">
        <v>45808</v>
      </c>
      <c r="H12" s="11">
        <v>45809</v>
      </c>
    </row>
    <row r="13" spans="2:8" ht="39.75" customHeight="1">
      <c r="B13" s="9"/>
      <c r="C13" s="9"/>
      <c r="D13" s="9"/>
      <c r="E13" s="9"/>
      <c r="F13" s="9"/>
      <c r="G13" s="9"/>
      <c r="H13" s="9"/>
    </row>
    <row r="14" spans="2:8" ht="15" customHeight="1">
      <c r="B14" s="11">
        <f t="array" ref="B14:H14">DíasYSemanas+DATE(AñoNatural,5,1)-WEEKDAY(DATE(AñoNatural,5,1),(InicioDeSemana="lu")+1)+36</f>
        <v>45810</v>
      </c>
      <c r="C14" s="11">
        <v>45811</v>
      </c>
      <c r="D14" s="11">
        <v>45812</v>
      </c>
      <c r="E14" s="11">
        <v>45813</v>
      </c>
      <c r="F14" s="11">
        <v>45814</v>
      </c>
      <c r="G14" s="11">
        <v>45815</v>
      </c>
      <c r="H14" s="11">
        <v>45816</v>
      </c>
    </row>
    <row r="15" spans="2:8" ht="39.75" customHeight="1">
      <c r="B15" s="9"/>
      <c r="C15" s="9"/>
      <c r="D15" s="9"/>
      <c r="E15" s="9"/>
      <c r="F15" s="9"/>
      <c r="G15" s="9"/>
      <c r="H15" s="9"/>
    </row>
  </sheetData>
  <conditionalFormatting sqref="B4:G4">
    <cfRule type="expression" dxfId="15" priority="2">
      <formula>DAY(B4)&gt;8</formula>
    </cfRule>
  </conditionalFormatting>
  <conditionalFormatting sqref="B12:H15">
    <cfRule type="expression" dxfId="14" priority="1">
      <formula>AND(DAY(B12)&gt;=1,DAY(B12)&lt;=15)</formula>
    </cfRule>
  </conditionalFormatting>
  <dataValidations count="9">
    <dataValidation allowBlank="1" showInputMessage="1" prompt="El día de la semana se determinará automáticamente" sqref="C3:H3" xr:uid="{00000000-0002-0000-04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400-000001000000}"/>
    <dataValidation allowBlank="1" showInputMessage="1" prompt="El año natural se determina automáticamente por el año especificado en la celda C2 de la hoja de cálculo de enero" sqref="B1" xr:uid="{00000000-0002-0000-0400-000002000000}"/>
    <dataValidation allowBlank="1" showInputMessage="1" prompt="Las filas 4, 6, 8, 10, 12 y 14 contienen las fechas del mes, incluyendo el mes anterior y el próximo, si es aplicable" sqref="B4" xr:uid="{00000000-0002-0000-0400-000003000000}"/>
    <dataValidation allowBlank="1" showInputMessage="1" prompt="Escriba notas diarias en las filas 5, 7, 9, 11, 13 y 15, de las columnas B a H" sqref="B5" xr:uid="{00000000-0002-0000-0400-000004000000}"/>
    <dataValidation allowBlank="1" showInputMessage="1" prompt="Planee el mes de mayo en esta hoja de cálculo. Los vínculos de navegación a los meses anterior y siguiente están en las celdas C1 y D1 " sqref="A1" xr:uid="{00000000-0002-0000-0400-000005000000}"/>
    <dataValidation allowBlank="1" showInputMessage="1" prompt="Vínculo de navegación al mes siguiente" sqref="D1" xr:uid="{00000000-0002-0000-0400-000006000000}"/>
    <dataValidation allowBlank="1" showInputMessage="1" prompt="Vínculo de navegación al mes anterior" sqref="C1" xr:uid="{00000000-0002-0000-0400-000007000000}"/>
    <dataValidation allowBlank="1" showInputMessage="1" showErrorMessage="1" prompt="En esta celda se encuentra el mes de esta hoja de cálculo. El calendario empieza en la celda inferior y contiene fechas del mes anterior, actual y siguiente" sqref="B2" xr:uid="{00000000-0002-0000-0400-000008000000}"/>
  </dataValidations>
  <hyperlinks>
    <hyperlink ref="D1" location="JUNIO!A1" tooltip="Vínculo de navegación al mes siguiente" display="JUNE -&gt;" xr:uid="{00000000-0004-0000-0400-000000000000}"/>
    <hyperlink ref="C1" location="ABRIL!A1" tooltip="Vínculo de navegación al mes anterior" display="&lt;- APRIL" xr:uid="{00000000-0004-0000-0400-000001000000}"/>
  </hyperlinks>
  <printOptions horizontalCentered="1"/>
  <pageMargins left="0.09" right="0.5" top="0.75" bottom="0.75" header="0.3" footer="0.3"/>
  <pageSetup paperSize="9" fitToHeight="0" orientation="landscape" horizontalDpi="4294967293" verticalDpi="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0" tint="-0.499984740745262"/>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16</v>
      </c>
      <c r="D1" s="5" t="s">
        <v>17</v>
      </c>
      <c r="E1" s="1"/>
      <c r="F1" s="1"/>
      <c r="G1" s="1"/>
      <c r="H1" s="5"/>
    </row>
    <row r="2" spans="2:8" ht="45" customHeight="1">
      <c r="B2" s="10" t="s">
        <v>15</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DíasYSemanas+DATE(AñoNatural,6,1)-WEEKDAY(DATE(AñoNatural,6,1),(InicioDeSemana="lu")+1)+1</f>
        <v>45803</v>
      </c>
      <c r="C4" s="11">
        <v>45804</v>
      </c>
      <c r="D4" s="11">
        <v>45805</v>
      </c>
      <c r="E4" s="11">
        <v>45806</v>
      </c>
      <c r="F4" s="11">
        <v>45807</v>
      </c>
      <c r="G4" s="11">
        <v>45808</v>
      </c>
      <c r="H4" s="11">
        <v>45809</v>
      </c>
    </row>
    <row r="5" spans="2:8" ht="39.75" customHeight="1">
      <c r="B5" s="9"/>
      <c r="C5" s="9"/>
      <c r="D5" s="9"/>
      <c r="E5" s="9"/>
      <c r="F5" s="9"/>
      <c r="G5" s="9"/>
      <c r="H5" s="9"/>
    </row>
    <row r="6" spans="2:8" ht="15" customHeight="1">
      <c r="B6" s="11">
        <f t="array" ref="B6:H6">DíasYSemanas+DATE(AñoNatural,6,1)-WEEKDAY(DATE(AñoNatural,6,1),(InicioDeSemana="lu")+1)+8</f>
        <v>45810</v>
      </c>
      <c r="C6" s="11">
        <v>45811</v>
      </c>
      <c r="D6" s="11">
        <v>45812</v>
      </c>
      <c r="E6" s="11">
        <v>45813</v>
      </c>
      <c r="F6" s="11">
        <v>45814</v>
      </c>
      <c r="G6" s="11">
        <v>45815</v>
      </c>
      <c r="H6" s="11">
        <v>45816</v>
      </c>
    </row>
    <row r="7" spans="2:8" ht="39.75" customHeight="1">
      <c r="B7" s="9"/>
      <c r="C7" s="9"/>
      <c r="D7" s="9"/>
      <c r="E7" s="9"/>
      <c r="F7" s="9"/>
      <c r="G7" s="9"/>
      <c r="H7" s="9"/>
    </row>
    <row r="8" spans="2:8" ht="15" customHeight="1">
      <c r="B8" s="11">
        <f t="array" ref="B8:H8">DíasYSemanas+DATE(AñoNatural,6,1)-WEEKDAY(DATE(AñoNatural,6,1),(InicioDeSemana="lu")+1)+15</f>
        <v>45817</v>
      </c>
      <c r="C8" s="11">
        <v>45818</v>
      </c>
      <c r="D8" s="11">
        <v>45819</v>
      </c>
      <c r="E8" s="11">
        <v>45820</v>
      </c>
      <c r="F8" s="11">
        <v>45821</v>
      </c>
      <c r="G8" s="11">
        <v>45822</v>
      </c>
      <c r="H8" s="11">
        <v>45823</v>
      </c>
    </row>
    <row r="9" spans="2:8" ht="39.75" customHeight="1">
      <c r="B9" s="9"/>
      <c r="C9" s="9"/>
      <c r="D9" s="9"/>
      <c r="E9" s="9"/>
      <c r="F9" s="9"/>
      <c r="G9" s="9"/>
      <c r="H9" s="9"/>
    </row>
    <row r="10" spans="2:8" ht="15" customHeight="1">
      <c r="B10" s="11">
        <f t="array" ref="B10:H10">DíasYSemanas+DATE(AñoNatural,6,1)-WEEKDAY(DATE(AñoNatural,6,1),(InicioDeSemana="lu")+1)+22</f>
        <v>45824</v>
      </c>
      <c r="C10" s="11">
        <v>45825</v>
      </c>
      <c r="D10" s="11">
        <v>45826</v>
      </c>
      <c r="E10" s="11">
        <v>45827</v>
      </c>
      <c r="F10" s="11">
        <v>45828</v>
      </c>
      <c r="G10" s="11">
        <v>45829</v>
      </c>
      <c r="H10" s="11">
        <v>45830</v>
      </c>
    </row>
    <row r="11" spans="2:8" ht="40.5" customHeight="1">
      <c r="B11" s="9"/>
      <c r="C11" s="9"/>
      <c r="D11" s="9"/>
      <c r="E11" s="9"/>
      <c r="F11" s="9"/>
      <c r="G11" s="9"/>
      <c r="H11" s="9"/>
    </row>
    <row r="12" spans="2:8" ht="15" customHeight="1">
      <c r="B12" s="11">
        <f t="array" ref="B12:H12">DíasYSemanas+DATE(AñoNatural,6,1)-WEEKDAY(DATE(AñoNatural,6,1),(InicioDeSemana="lu")+1)+29</f>
        <v>45831</v>
      </c>
      <c r="C12" s="11">
        <v>45832</v>
      </c>
      <c r="D12" s="11">
        <v>45833</v>
      </c>
      <c r="E12" s="11">
        <v>45834</v>
      </c>
      <c r="F12" s="11">
        <v>45835</v>
      </c>
      <c r="G12" s="11">
        <v>45836</v>
      </c>
      <c r="H12" s="11">
        <v>45837</v>
      </c>
    </row>
    <row r="13" spans="2:8" ht="39.75" customHeight="1">
      <c r="B13" s="9"/>
      <c r="C13" s="9"/>
      <c r="D13" s="9"/>
      <c r="E13" s="9"/>
      <c r="F13" s="9"/>
      <c r="G13" s="9"/>
      <c r="H13" s="9"/>
    </row>
    <row r="14" spans="2:8" ht="15" customHeight="1">
      <c r="B14" s="11">
        <f t="array" ref="B14:H14">DíasYSemanas+DATE(AñoNatural,6,1)-WEEKDAY(DATE(AñoNatural,6,1),(InicioDeSemana="lu")+1)+36</f>
        <v>45838</v>
      </c>
      <c r="C14" s="11">
        <v>45839</v>
      </c>
      <c r="D14" s="11">
        <v>45840</v>
      </c>
      <c r="E14" s="11">
        <v>45841</v>
      </c>
      <c r="F14" s="11">
        <v>45842</v>
      </c>
      <c r="G14" s="11">
        <v>45843</v>
      </c>
      <c r="H14" s="11">
        <v>45844</v>
      </c>
    </row>
    <row r="15" spans="2:8" ht="39.75" customHeight="1">
      <c r="B15" s="9"/>
      <c r="C15" s="9"/>
      <c r="D15" s="9"/>
      <c r="E15" s="9"/>
      <c r="F15" s="9"/>
      <c r="G15" s="9"/>
      <c r="H15" s="9"/>
    </row>
  </sheetData>
  <conditionalFormatting sqref="B4:G4">
    <cfRule type="expression" dxfId="13" priority="2">
      <formula>DAY(B4)&gt;8</formula>
    </cfRule>
  </conditionalFormatting>
  <conditionalFormatting sqref="B12:H15">
    <cfRule type="expression" dxfId="12" priority="1">
      <formula>AND(DAY(B12)&gt;=1,DAY(B12)&lt;=15)</formula>
    </cfRule>
  </conditionalFormatting>
  <dataValidations count="9">
    <dataValidation allowBlank="1" showInputMessage="1" prompt="El día de la semana se determinará automáticamente" sqref="C3:H3" xr:uid="{00000000-0002-0000-05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500-000001000000}"/>
    <dataValidation allowBlank="1" showInputMessage="1" prompt="El año natural se determina automáticamente por el año especificado en la celda C2 de la hoja de cálculo de enero" sqref="B1" xr:uid="{00000000-0002-0000-0500-000002000000}"/>
    <dataValidation allowBlank="1" showInputMessage="1" prompt="Las filas 4, 6, 8, 10, 12 y 14 contienen las fechas del mes, incluyendo el mes anterior y el próximo, si es aplicable" sqref="B4" xr:uid="{00000000-0002-0000-0500-000003000000}"/>
    <dataValidation allowBlank="1" showInputMessage="1" prompt="Escriba notas diarias en las filas 5, 7, 9, 11, 13 y 15, de las columnas B a H" sqref="B5" xr:uid="{00000000-0002-0000-0500-000004000000}"/>
    <dataValidation allowBlank="1" showInputMessage="1" prompt="Vínculo de navegación al mes anterior" sqref="C1" xr:uid="{00000000-0002-0000-0500-000005000000}"/>
    <dataValidation allowBlank="1" showInputMessage="1" prompt="Vínculo de navegación al mes siguiente" sqref="D1" xr:uid="{00000000-0002-0000-0500-000006000000}"/>
    <dataValidation allowBlank="1" showInputMessage="1" prompt="Planee el mes de junio en esta hoja de cálculo. Los vínculos de navegación a los meses anterior y siguiente están en las celdas C1 y D1 " sqref="A1" xr:uid="{00000000-0002-0000-0500-000007000000}"/>
    <dataValidation allowBlank="1" showInputMessage="1" showErrorMessage="1" prompt="En esta celda se encuentra el mes de esta hoja de cálculo. El calendario empieza en la celda inferior y contiene fechas del mes anterior, actual y siguiente" sqref="B2" xr:uid="{00000000-0002-0000-0500-000008000000}"/>
  </dataValidations>
  <hyperlinks>
    <hyperlink ref="D1" location="JULIO!A1" tooltip="Vínculo de navegación al mes siguiente" display="JULY -&gt;" xr:uid="{00000000-0004-0000-0500-000000000000}"/>
    <hyperlink ref="C1" location="MAYO!A1" tooltip="Vínculo de navegación al mes anterior" display="&lt;- MAY" xr:uid="{00000000-0004-0000-0500-000001000000}"/>
  </hyperlinks>
  <printOptions horizontalCentered="1"/>
  <pageMargins left="0.09" right="0.5" top="0.75" bottom="0.75" header="0.3" footer="0.3"/>
  <pageSetup paperSize="9" fitToHeight="0" orientation="landscape" horizontalDpi="4294967293"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4" tint="-0.499984740745262"/>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19</v>
      </c>
      <c r="D1" s="5" t="s">
        <v>20</v>
      </c>
      <c r="E1" s="1"/>
      <c r="F1" s="1"/>
      <c r="G1" s="1"/>
      <c r="H1" s="5"/>
    </row>
    <row r="2" spans="2:8" ht="45" customHeight="1">
      <c r="B2" s="10" t="s">
        <v>18</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DíasYSemanas+DATE(AñoNatural,7,1)-WEEKDAY(DATE(AñoNatural,7,1),(InicioDeSemana="lu")+1)+1</f>
        <v>45838</v>
      </c>
      <c r="C4" s="11">
        <v>45839</v>
      </c>
      <c r="D4" s="11">
        <v>45840</v>
      </c>
      <c r="E4" s="11">
        <v>45841</v>
      </c>
      <c r="F4" s="11">
        <v>45842</v>
      </c>
      <c r="G4" s="11">
        <v>45843</v>
      </c>
      <c r="H4" s="11">
        <v>45844</v>
      </c>
    </row>
    <row r="5" spans="2:8" ht="39.75" customHeight="1">
      <c r="B5" s="9"/>
      <c r="C5" s="9"/>
      <c r="D5" s="9"/>
      <c r="E5" s="9"/>
      <c r="F5" s="9"/>
      <c r="G5" s="9"/>
      <c r="H5" s="9"/>
    </row>
    <row r="6" spans="2:8" ht="15" customHeight="1">
      <c r="B6" s="11">
        <f t="array" ref="B6:H6">DíasYSemanas+DATE(AñoNatural,7,1)-WEEKDAY(DATE(AñoNatural,7,1),(InicioDeSemana="lu")+1)+8</f>
        <v>45845</v>
      </c>
      <c r="C6" s="11">
        <v>45846</v>
      </c>
      <c r="D6" s="11">
        <v>45847</v>
      </c>
      <c r="E6" s="11">
        <v>45848</v>
      </c>
      <c r="F6" s="11">
        <v>45849</v>
      </c>
      <c r="G6" s="11">
        <v>45850</v>
      </c>
      <c r="H6" s="11">
        <v>45851</v>
      </c>
    </row>
    <row r="7" spans="2:8" ht="39.75" customHeight="1">
      <c r="B7" s="9"/>
      <c r="C7" s="9"/>
      <c r="D7" s="9"/>
      <c r="E7" s="9"/>
      <c r="F7" s="9"/>
      <c r="G7" s="9"/>
      <c r="H7" s="9"/>
    </row>
    <row r="8" spans="2:8" ht="15" customHeight="1">
      <c r="B8" s="11">
        <f t="array" ref="B8:H8">DíasYSemanas+DATE(AñoNatural,7,1)-WEEKDAY(DATE(AñoNatural,7,1),(InicioDeSemana="lu")+1)+15</f>
        <v>45852</v>
      </c>
      <c r="C8" s="11">
        <v>45853</v>
      </c>
      <c r="D8" s="11">
        <v>45854</v>
      </c>
      <c r="E8" s="11">
        <v>45855</v>
      </c>
      <c r="F8" s="11">
        <v>45856</v>
      </c>
      <c r="G8" s="11">
        <v>45857</v>
      </c>
      <c r="H8" s="11">
        <v>45858</v>
      </c>
    </row>
    <row r="9" spans="2:8" ht="39.75" customHeight="1">
      <c r="B9" s="9"/>
      <c r="C9" s="9"/>
      <c r="D9" s="9"/>
      <c r="E9" s="9"/>
      <c r="F9" s="9"/>
      <c r="G9" s="9"/>
      <c r="H9" s="9"/>
    </row>
    <row r="10" spans="2:8" ht="15" customHeight="1">
      <c r="B10" s="11">
        <f t="array" ref="B10:H10">DíasYSemanas+DATE(AñoNatural,7,1)-WEEKDAY(DATE(AñoNatural,7,1),(InicioDeSemana="lu")+1)+22</f>
        <v>45859</v>
      </c>
      <c r="C10" s="11">
        <v>45860</v>
      </c>
      <c r="D10" s="11">
        <v>45861</v>
      </c>
      <c r="E10" s="11">
        <v>45862</v>
      </c>
      <c r="F10" s="11">
        <v>45863</v>
      </c>
      <c r="G10" s="11">
        <v>45864</v>
      </c>
      <c r="H10" s="11">
        <v>45865</v>
      </c>
    </row>
    <row r="11" spans="2:8" ht="40.5" customHeight="1">
      <c r="B11" s="9"/>
      <c r="C11" s="9"/>
      <c r="D11" s="9"/>
      <c r="E11" s="9"/>
      <c r="F11" s="9"/>
      <c r="G11" s="9"/>
      <c r="H11" s="9"/>
    </row>
    <row r="12" spans="2:8" ht="15" customHeight="1">
      <c r="B12" s="11">
        <f t="array" ref="B12:H12">DíasYSemanas+DATE(AñoNatural,7,1)-WEEKDAY(DATE(AñoNatural,7,1),(InicioDeSemana="lu")+1)+29</f>
        <v>45866</v>
      </c>
      <c r="C12" s="11">
        <v>45867</v>
      </c>
      <c r="D12" s="11">
        <v>45868</v>
      </c>
      <c r="E12" s="11">
        <v>45869</v>
      </c>
      <c r="F12" s="11">
        <v>45870</v>
      </c>
      <c r="G12" s="11">
        <v>45871</v>
      </c>
      <c r="H12" s="11">
        <v>45872</v>
      </c>
    </row>
    <row r="13" spans="2:8" ht="39.75" customHeight="1">
      <c r="B13" s="9"/>
      <c r="C13" s="9"/>
      <c r="D13" s="9"/>
      <c r="E13" s="9"/>
      <c r="F13" s="9"/>
      <c r="G13" s="9"/>
      <c r="H13" s="2"/>
    </row>
    <row r="14" spans="2:8" ht="15" customHeight="1">
      <c r="B14" s="11">
        <f t="array" ref="B14:H14">DíasYSemanas+DATE(AñoNatural,7,1)-WEEKDAY(DATE(AñoNatural,7,1),(InicioDeSemana="lu")+1)+36</f>
        <v>45873</v>
      </c>
      <c r="C14" s="11">
        <v>45874</v>
      </c>
      <c r="D14" s="11">
        <v>45875</v>
      </c>
      <c r="E14" s="11">
        <v>45876</v>
      </c>
      <c r="F14" s="11">
        <v>45877</v>
      </c>
      <c r="G14" s="11">
        <v>45878</v>
      </c>
      <c r="H14" s="11">
        <v>45879</v>
      </c>
    </row>
    <row r="15" spans="2:8" ht="39.75" customHeight="1">
      <c r="B15" s="9"/>
      <c r="C15" s="9"/>
      <c r="D15" s="9"/>
      <c r="E15" s="9"/>
      <c r="F15" s="9"/>
      <c r="G15" s="9"/>
      <c r="H15" s="9"/>
    </row>
  </sheetData>
  <conditionalFormatting sqref="B4:G4">
    <cfRule type="expression" dxfId="11" priority="2">
      <formula>DAY(B4)&gt;8</formula>
    </cfRule>
  </conditionalFormatting>
  <conditionalFormatting sqref="B12:H15">
    <cfRule type="expression" dxfId="10" priority="1">
      <formula>AND(DAY(B12)&gt;=1,DAY(B12)&lt;=15)</formula>
    </cfRule>
  </conditionalFormatting>
  <dataValidations count="9">
    <dataValidation allowBlank="1" showInputMessage="1" prompt="El día de la semana se determinará automáticamente" sqref="C3:H3" xr:uid="{00000000-0002-0000-06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600-000001000000}"/>
    <dataValidation allowBlank="1" showInputMessage="1" prompt="El año natural se determina automáticamente por el año especificado en la celda C2 de la hoja de cálculo de enero" sqref="B1" xr:uid="{00000000-0002-0000-0600-000002000000}"/>
    <dataValidation allowBlank="1" showInputMessage="1" prompt="Las filas 4, 6, 8, 10, 12 y 14 contienen las fechas del mes, incluyendo el mes anterior y el próximo, si es aplicable" sqref="B4" xr:uid="{00000000-0002-0000-0600-000003000000}"/>
    <dataValidation allowBlank="1" showInputMessage="1" prompt="Escriba notas diarias en las filas 5, 7, 9, 11, 13 y 15, de las columnas B a H" sqref="B5" xr:uid="{00000000-0002-0000-0600-000004000000}"/>
    <dataValidation allowBlank="1" showInputMessage="1" prompt="Planee el mes de julio en esta hoja de cálculo. Los vínculos de navegación a los meses anterior y siguiente están en las celdas C1 y D1 " sqref="A1" xr:uid="{00000000-0002-0000-0600-000005000000}"/>
    <dataValidation allowBlank="1" showInputMessage="1" prompt="Vínculo de navegación al mes siguiente" sqref="D1" xr:uid="{00000000-0002-0000-0600-000006000000}"/>
    <dataValidation allowBlank="1" showInputMessage="1" prompt="Vínculo de navegación al mes anterior" sqref="C1" xr:uid="{00000000-0002-0000-0600-000007000000}"/>
    <dataValidation allowBlank="1" showInputMessage="1" showErrorMessage="1" prompt="En esta celda se encuentra el mes de esta hoja de cálculo. El calendario empieza en la celda inferior y contiene fechas del mes anterior, actual y siguiente" sqref="B2" xr:uid="{00000000-0002-0000-0600-000008000000}"/>
  </dataValidations>
  <hyperlinks>
    <hyperlink ref="D1" location="AGOSTO!A1" tooltip="Vínculo de navegación al mes siguiente" display="JULY -&gt;" xr:uid="{00000000-0004-0000-0600-000000000000}"/>
    <hyperlink ref="C1" location="JUNIO!A1" tooltip="Vínculo de navegación al mes anterior" display="&lt;- MAY" xr:uid="{00000000-0004-0000-0600-000001000000}"/>
  </hyperlinks>
  <printOptions horizontalCentered="1"/>
  <pageMargins left="0.09" right="0.5" top="0.75" bottom="0.75" header="0.3" footer="0.3"/>
  <pageSetup paperSize="9" fitToHeight="0" orientation="landscape" horizontalDpi="4294967293" verticalDpi="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4" tint="-0.249977111117893"/>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22</v>
      </c>
      <c r="D1" s="5" t="s">
        <v>23</v>
      </c>
      <c r="E1" s="1"/>
      <c r="F1" s="1"/>
      <c r="G1" s="1"/>
      <c r="H1" s="5"/>
    </row>
    <row r="2" spans="2:8" ht="45" customHeight="1">
      <c r="B2" s="10" t="s">
        <v>21</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DíasYSemanas+DATE(AñoNatural,8,1)-WEEKDAY(DATE(AñoNatural,8,1),(InicioDeSemana="lu")+1)+1</f>
        <v>45866</v>
      </c>
      <c r="C4" s="11">
        <v>45867</v>
      </c>
      <c r="D4" s="11">
        <v>45868</v>
      </c>
      <c r="E4" s="11">
        <v>45869</v>
      </c>
      <c r="F4" s="11">
        <v>45870</v>
      </c>
      <c r="G4" s="11">
        <v>45871</v>
      </c>
      <c r="H4" s="11">
        <v>45872</v>
      </c>
    </row>
    <row r="5" spans="2:8" ht="39.75" customHeight="1">
      <c r="B5" s="9"/>
      <c r="C5" s="9"/>
      <c r="D5" s="9"/>
      <c r="E5" s="9"/>
      <c r="F5" s="9"/>
      <c r="G5" s="9"/>
      <c r="H5" s="9"/>
    </row>
    <row r="6" spans="2:8" ht="15" customHeight="1">
      <c r="B6" s="11">
        <f t="array" ref="B6:H6">DíasYSemanas+DATE(AñoNatural,8,1)-WEEKDAY(DATE(AñoNatural,8,1),(InicioDeSemana="lu")+1)+8</f>
        <v>45873</v>
      </c>
      <c r="C6" s="11">
        <v>45874</v>
      </c>
      <c r="D6" s="11">
        <v>45875</v>
      </c>
      <c r="E6" s="11">
        <v>45876</v>
      </c>
      <c r="F6" s="11">
        <v>45877</v>
      </c>
      <c r="G6" s="11">
        <v>45878</v>
      </c>
      <c r="H6" s="11">
        <v>45879</v>
      </c>
    </row>
    <row r="7" spans="2:8" ht="39.75" customHeight="1">
      <c r="B7" s="9"/>
      <c r="C7" s="9"/>
      <c r="D7" s="9"/>
      <c r="E7" s="9"/>
      <c r="F7" s="9"/>
      <c r="G7" s="9"/>
      <c r="H7" s="9"/>
    </row>
    <row r="8" spans="2:8" ht="15" customHeight="1">
      <c r="B8" s="11">
        <f t="array" ref="B8:H8">DíasYSemanas+DATE(AñoNatural,8,1)-WEEKDAY(DATE(AñoNatural,8,1),(InicioDeSemana="lu")+1)+15</f>
        <v>45880</v>
      </c>
      <c r="C8" s="11">
        <v>45881</v>
      </c>
      <c r="D8" s="11">
        <v>45882</v>
      </c>
      <c r="E8" s="11">
        <v>45883</v>
      </c>
      <c r="F8" s="11">
        <v>45884</v>
      </c>
      <c r="G8" s="11">
        <v>45885</v>
      </c>
      <c r="H8" s="11">
        <v>45886</v>
      </c>
    </row>
    <row r="9" spans="2:8" ht="39.75" customHeight="1">
      <c r="B9" s="9"/>
      <c r="C9" s="9"/>
      <c r="D9" s="9"/>
      <c r="E9" s="9"/>
      <c r="F9" s="9"/>
      <c r="G9" s="9"/>
      <c r="H9" s="9"/>
    </row>
    <row r="10" spans="2:8" ht="15" customHeight="1">
      <c r="B10" s="11">
        <f t="array" ref="B10:H10">DíasYSemanas+DATE(AñoNatural,8,1)-WEEKDAY(DATE(AñoNatural,8,1),(InicioDeSemana="lu")+1)+22</f>
        <v>45887</v>
      </c>
      <c r="C10" s="11">
        <v>45888</v>
      </c>
      <c r="D10" s="11">
        <v>45889</v>
      </c>
      <c r="E10" s="11">
        <v>45890</v>
      </c>
      <c r="F10" s="11">
        <v>45891</v>
      </c>
      <c r="G10" s="11">
        <v>45892</v>
      </c>
      <c r="H10" s="11">
        <v>45893</v>
      </c>
    </row>
    <row r="11" spans="2:8" ht="40.5" customHeight="1">
      <c r="B11" s="9"/>
      <c r="C11" s="9"/>
      <c r="D11" s="9"/>
      <c r="E11" s="9"/>
      <c r="F11" s="9"/>
      <c r="G11" s="9"/>
      <c r="H11" s="9"/>
    </row>
    <row r="12" spans="2:8" ht="15" customHeight="1">
      <c r="B12" s="11">
        <f t="array" ref="B12:H12">DíasYSemanas+DATE(AñoNatural,8,1)-WEEKDAY(DATE(AñoNatural,8,1),(InicioDeSemana="lu")+1)+29</f>
        <v>45894</v>
      </c>
      <c r="C12" s="11">
        <v>45895</v>
      </c>
      <c r="D12" s="11">
        <v>45896</v>
      </c>
      <c r="E12" s="11">
        <v>45897</v>
      </c>
      <c r="F12" s="11">
        <v>45898</v>
      </c>
      <c r="G12" s="11">
        <v>45899</v>
      </c>
      <c r="H12" s="11">
        <v>45900</v>
      </c>
    </row>
    <row r="13" spans="2:8" ht="39.75" customHeight="1">
      <c r="B13" s="9"/>
      <c r="C13" s="9"/>
      <c r="D13" s="9"/>
      <c r="E13" s="9"/>
      <c r="F13" s="9"/>
      <c r="G13" s="9"/>
      <c r="H13" s="9"/>
    </row>
    <row r="14" spans="2:8" ht="15" customHeight="1">
      <c r="B14" s="11">
        <f t="array" ref="B14:H14">DíasYSemanas+DATE(AñoNatural,8,1)-WEEKDAY(DATE(AñoNatural,8,1),(InicioDeSemana="lu")+1)+36</f>
        <v>45901</v>
      </c>
      <c r="C14" s="11">
        <v>45902</v>
      </c>
      <c r="D14" s="11">
        <v>45903</v>
      </c>
      <c r="E14" s="11">
        <v>45904</v>
      </c>
      <c r="F14" s="11">
        <v>45905</v>
      </c>
      <c r="G14" s="11">
        <v>45906</v>
      </c>
      <c r="H14" s="11">
        <v>45907</v>
      </c>
    </row>
    <row r="15" spans="2:8" ht="39.75" customHeight="1">
      <c r="B15" s="9"/>
      <c r="C15" s="9"/>
      <c r="D15" s="9"/>
      <c r="E15" s="9"/>
      <c r="F15" s="9"/>
      <c r="G15" s="9"/>
      <c r="H15" s="9"/>
    </row>
  </sheetData>
  <conditionalFormatting sqref="B4:G4">
    <cfRule type="expression" dxfId="9" priority="2">
      <formula>DAY(B4)&gt;8</formula>
    </cfRule>
  </conditionalFormatting>
  <conditionalFormatting sqref="B12:H15">
    <cfRule type="expression" dxfId="8" priority="1">
      <formula>AND(DAY(B12)&gt;=1,DAY(B12)&lt;=15)</formula>
    </cfRule>
  </conditionalFormatting>
  <dataValidations count="9">
    <dataValidation allowBlank="1" showInputMessage="1" prompt="El día de la semana se determinará automáticamente" sqref="C3:H3" xr:uid="{00000000-0002-0000-07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700-000001000000}"/>
    <dataValidation allowBlank="1" showInputMessage="1" prompt="El año natural se determina automáticamente por el año especificado en la celda C2 de la hoja de cálculo de enero" sqref="B1" xr:uid="{00000000-0002-0000-0700-000002000000}"/>
    <dataValidation allowBlank="1" showInputMessage="1" prompt="Las filas 4, 6, 8, 10, 12 y 14 contienen las fechas del mes, incluyendo el mes anterior y el próximo, si es aplicable" sqref="B4" xr:uid="{00000000-0002-0000-0700-000003000000}"/>
    <dataValidation allowBlank="1" showInputMessage="1" prompt="Escriba notas diarias en las filas 5, 7, 9, 11, 13 y 15, de las columnas B a H" sqref="B5" xr:uid="{00000000-0002-0000-0700-000004000000}"/>
    <dataValidation allowBlank="1" showInputMessage="1" prompt="Planee el mes de agosto en esta hoja de cálculo. Los vínculos de navegación a los meses anterior y siguiente están en las celdas C1 y D1 " sqref="A1" xr:uid="{00000000-0002-0000-0700-000005000000}"/>
    <dataValidation allowBlank="1" showInputMessage="1" prompt="Vínculo de navegación al mes siguiente" sqref="D1" xr:uid="{00000000-0002-0000-0700-000006000000}"/>
    <dataValidation allowBlank="1" showInputMessage="1" prompt="Vínculo de navegación al mes anterior" sqref="C1" xr:uid="{00000000-0002-0000-0700-000007000000}"/>
    <dataValidation allowBlank="1" showInputMessage="1" showErrorMessage="1" prompt="En esta celda se encuentra el mes de esta hoja de cálculo. El calendario empieza en la celda inferior y contiene fechas del mes anterior, actual y siguiente" sqref="B2" xr:uid="{00000000-0002-0000-0700-000008000000}"/>
  </dataValidations>
  <hyperlinks>
    <hyperlink ref="D1" location="SEPTIEMBRE!A1" tooltip="Vínculo de navegación al mes siguiente" display="JULY -&gt;" xr:uid="{00000000-0004-0000-0700-000000000000}"/>
    <hyperlink ref="C1" location="JULIO!A1" tooltip="Vínculo de navegación al mes anterior" display="&lt;- MAY" xr:uid="{00000000-0004-0000-0700-000001000000}"/>
  </hyperlinks>
  <printOptions horizontalCentered="1"/>
  <pageMargins left="0.09" right="0.5" top="0.75" bottom="0.75" header="0.3" footer="0.3"/>
  <pageSetup paperSize="9" fitToHeight="0" orientation="landscape" horizontalDpi="4294967293" verticalDpi="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3" tint="0.499984740745262"/>
    <pageSetUpPr fitToPage="1"/>
  </sheetPr>
  <dimension ref="B1:H15"/>
  <sheetViews>
    <sheetView showGridLines="0" zoomScaleNormal="100" workbookViewId="0"/>
  </sheetViews>
  <sheetFormatPr baseColWidth="10" defaultColWidth="8.77734375" defaultRowHeight="16.5"/>
  <cols>
    <col min="1" max="1" width="2.77734375" customWidth="1"/>
    <col min="2" max="8" width="14.77734375" customWidth="1"/>
  </cols>
  <sheetData>
    <row r="1" spans="2:8" ht="30" customHeight="1">
      <c r="B1" s="6">
        <f>AñoNatural</f>
        <v>2025</v>
      </c>
      <c r="C1" s="5" t="s">
        <v>25</v>
      </c>
      <c r="D1" s="5" t="s">
        <v>26</v>
      </c>
      <c r="E1" s="1"/>
      <c r="F1" s="1"/>
      <c r="G1" s="1"/>
      <c r="H1" s="5"/>
    </row>
    <row r="2" spans="2:8" ht="45" customHeight="1">
      <c r="B2" s="10" t="s">
        <v>24</v>
      </c>
      <c r="C2" s="10"/>
      <c r="D2" s="10"/>
      <c r="E2" s="10"/>
      <c r="F2" s="3"/>
    </row>
    <row r="3" spans="2:8" ht="18.75" customHeight="1">
      <c r="B3" s="4" t="str">
        <f>InicioDeSemana</f>
        <v>lu</v>
      </c>
      <c r="C3" s="4" t="str">
        <f t="shared" ref="C3:H3" si="0">LEFT(TEXT(C4,"ddd"),2)</f>
        <v>ma</v>
      </c>
      <c r="D3" s="4" t="str">
        <f t="shared" si="0"/>
        <v>mi</v>
      </c>
      <c r="E3" s="4" t="str">
        <f t="shared" si="0"/>
        <v>ju</v>
      </c>
      <c r="F3" s="4" t="str">
        <f t="shared" si="0"/>
        <v>vi</v>
      </c>
      <c r="G3" s="4" t="str">
        <f t="shared" si="0"/>
        <v>sá</v>
      </c>
      <c r="H3" s="4" t="str">
        <f t="shared" si="0"/>
        <v>do</v>
      </c>
    </row>
    <row r="4" spans="2:8" ht="16.5" customHeight="1">
      <c r="B4" s="11">
        <f t="array" ref="B4:H4">DíasYSemanas+DATE(AñoNatural,9,1)-WEEKDAY(DATE(AñoNatural,9,1),(InicioDeSemana="lu")+1)+1</f>
        <v>45901</v>
      </c>
      <c r="C4" s="11">
        <v>45902</v>
      </c>
      <c r="D4" s="11">
        <v>45903</v>
      </c>
      <c r="E4" s="11">
        <v>45904</v>
      </c>
      <c r="F4" s="11">
        <v>45905</v>
      </c>
      <c r="G4" s="11">
        <v>45906</v>
      </c>
      <c r="H4" s="11">
        <v>45907</v>
      </c>
    </row>
    <row r="5" spans="2:8" ht="39.75" customHeight="1">
      <c r="B5" s="9"/>
      <c r="C5" s="9"/>
      <c r="D5" s="9"/>
      <c r="E5" s="9"/>
      <c r="F5" s="9"/>
      <c r="G5" s="9"/>
      <c r="H5" s="9"/>
    </row>
    <row r="6" spans="2:8" ht="15" customHeight="1">
      <c r="B6" s="11">
        <f t="array" ref="B6:H6">DíasYSemanas+DATE(AñoNatural,9,1)-WEEKDAY(DATE(AñoNatural,9,1),(InicioDeSemana="lu")+1)+8</f>
        <v>45908</v>
      </c>
      <c r="C6" s="11">
        <v>45909</v>
      </c>
      <c r="D6" s="11">
        <v>45910</v>
      </c>
      <c r="E6" s="11">
        <v>45911</v>
      </c>
      <c r="F6" s="11">
        <v>45912</v>
      </c>
      <c r="G6" s="11">
        <v>45913</v>
      </c>
      <c r="H6" s="11">
        <v>45914</v>
      </c>
    </row>
    <row r="7" spans="2:8" ht="39.75" customHeight="1">
      <c r="B7" s="9"/>
      <c r="C7" s="9"/>
      <c r="D7" s="9"/>
      <c r="E7" s="9"/>
      <c r="F7" s="9"/>
      <c r="G7" s="9"/>
      <c r="H7" s="9"/>
    </row>
    <row r="8" spans="2:8" ht="15" customHeight="1">
      <c r="B8" s="11">
        <f t="array" ref="B8:H8">DíasYSemanas+DATE(AñoNatural,9,1)-WEEKDAY(DATE(AñoNatural,9,1),(InicioDeSemana="lu")+1)+15</f>
        <v>45915</v>
      </c>
      <c r="C8" s="11">
        <v>45916</v>
      </c>
      <c r="D8" s="11">
        <v>45917</v>
      </c>
      <c r="E8" s="11">
        <v>45918</v>
      </c>
      <c r="F8" s="11">
        <v>45919</v>
      </c>
      <c r="G8" s="11">
        <v>45920</v>
      </c>
      <c r="H8" s="11">
        <v>45921</v>
      </c>
    </row>
    <row r="9" spans="2:8" ht="39.75" customHeight="1">
      <c r="B9" s="9"/>
      <c r="C9" s="9"/>
      <c r="D9" s="9"/>
      <c r="E9" s="9"/>
      <c r="F9" s="9"/>
      <c r="G9" s="9"/>
      <c r="H9" s="9"/>
    </row>
    <row r="10" spans="2:8" ht="15" customHeight="1">
      <c r="B10" s="11">
        <f t="array" ref="B10:H10">DíasYSemanas+DATE(AñoNatural,9,1)-WEEKDAY(DATE(AñoNatural,9,1),(InicioDeSemana="lu")+1)+22</f>
        <v>45922</v>
      </c>
      <c r="C10" s="11">
        <v>45923</v>
      </c>
      <c r="D10" s="11">
        <v>45924</v>
      </c>
      <c r="E10" s="11">
        <v>45925</v>
      </c>
      <c r="F10" s="11">
        <v>45926</v>
      </c>
      <c r="G10" s="11">
        <v>45927</v>
      </c>
      <c r="H10" s="11">
        <v>45928</v>
      </c>
    </row>
    <row r="11" spans="2:8" ht="40.5" customHeight="1">
      <c r="B11" s="9"/>
      <c r="C11" s="9"/>
      <c r="D11" s="9"/>
      <c r="E11" s="9"/>
      <c r="F11" s="9"/>
      <c r="G11" s="9"/>
      <c r="H11" s="9"/>
    </row>
    <row r="12" spans="2:8" ht="15" customHeight="1">
      <c r="B12" s="11">
        <f t="array" ref="B12:H12">DíasYSemanas+DATE(AñoNatural,9,1)-WEEKDAY(DATE(AñoNatural,9,1),(InicioDeSemana="lu")+1)+29</f>
        <v>45929</v>
      </c>
      <c r="C12" s="11">
        <v>45930</v>
      </c>
      <c r="D12" s="11">
        <v>45931</v>
      </c>
      <c r="E12" s="11">
        <v>45932</v>
      </c>
      <c r="F12" s="11">
        <v>45933</v>
      </c>
      <c r="G12" s="11">
        <v>45934</v>
      </c>
      <c r="H12" s="11">
        <v>45935</v>
      </c>
    </row>
    <row r="13" spans="2:8" ht="39.75" customHeight="1">
      <c r="B13" s="9"/>
      <c r="C13" s="9"/>
      <c r="D13" s="9"/>
      <c r="E13" s="9"/>
      <c r="F13" s="9"/>
      <c r="G13" s="9"/>
      <c r="H13" s="9"/>
    </row>
    <row r="14" spans="2:8" ht="15" customHeight="1">
      <c r="B14" s="11">
        <f t="array" ref="B14:H14">DíasYSemanas+DATE(AñoNatural,9,1)-WEEKDAY(DATE(AñoNatural,9,1),(InicioDeSemana="lu")+1)+36</f>
        <v>45936</v>
      </c>
      <c r="C14" s="11">
        <v>45937</v>
      </c>
      <c r="D14" s="11">
        <v>45938</v>
      </c>
      <c r="E14" s="11">
        <v>45939</v>
      </c>
      <c r="F14" s="11">
        <v>45940</v>
      </c>
      <c r="G14" s="11">
        <v>45941</v>
      </c>
      <c r="H14" s="11">
        <v>45942</v>
      </c>
    </row>
    <row r="15" spans="2:8" ht="39.75" customHeight="1">
      <c r="B15" s="9"/>
      <c r="C15" s="9"/>
      <c r="D15" s="9"/>
      <c r="E15" s="9"/>
      <c r="F15" s="9"/>
      <c r="G15" s="9"/>
      <c r="H15" s="9"/>
    </row>
  </sheetData>
  <conditionalFormatting sqref="B4:G4">
    <cfRule type="expression" dxfId="7" priority="2">
      <formula>DAY(B4)&gt;8</formula>
    </cfRule>
  </conditionalFormatting>
  <conditionalFormatting sqref="B12:H15">
    <cfRule type="expression" dxfId="6" priority="1">
      <formula>AND(DAY(B12)&gt;=1,DAY(B12)&lt;=15)</formula>
    </cfRule>
  </conditionalFormatting>
  <dataValidations count="9">
    <dataValidation allowBlank="1" showInputMessage="1" prompt="El día de la semana se determinará automáticamente" sqref="C3:H3" xr:uid="{00000000-0002-0000-0800-000000000000}"/>
    <dataValidation allowBlank="1" showInputMessage="1" prompt="El día de inicio de la semana se determinará automáticamente. Para cambiar los días de la semana, seleccione un nuevo día de inicio de la semana en la celda E2 de la hoja de cálculo &quot;ENERO&quot;" sqref="B3" xr:uid="{00000000-0002-0000-0800-000001000000}"/>
    <dataValidation allowBlank="1" showInputMessage="1" prompt="El año natural se determina automáticamente por el año especificado en la celda C2 de la hoja de cálculo de enero" sqref="B1" xr:uid="{00000000-0002-0000-0800-000002000000}"/>
    <dataValidation allowBlank="1" showInputMessage="1" prompt="Las filas 4, 6, 8, 10, 12 y 14 contienen las fechas del mes, incluyendo el mes anterior y el próximo, si es aplicable" sqref="B4" xr:uid="{00000000-0002-0000-0800-000003000000}"/>
    <dataValidation allowBlank="1" showInputMessage="1" prompt="Escriba notas diarias en las filas 5, 7, 9, 11, 13 y 15, de las columnas B a H" sqref="B5" xr:uid="{00000000-0002-0000-0800-000004000000}"/>
    <dataValidation allowBlank="1" showInputMessage="1" prompt="Planee el mes de septiembre en esta hoja de cálculo. Los vínculos de navegación a los meses anterior y siguiente están en las celdas C1 y D1 " sqref="A1" xr:uid="{00000000-0002-0000-0800-000005000000}"/>
    <dataValidation allowBlank="1" showInputMessage="1" prompt="Vínculo de navegación al mes siguiente" sqref="D1" xr:uid="{00000000-0002-0000-0800-000006000000}"/>
    <dataValidation allowBlank="1" showInputMessage="1" prompt="Vínculo de navegación al mes anterior" sqref="C1" xr:uid="{00000000-0002-0000-0800-000007000000}"/>
    <dataValidation allowBlank="1" showInputMessage="1" showErrorMessage="1" prompt="En esta celda se encuentra el mes de esta hoja de cálculo. El calendario empieza en la celda inferior y contiene fechas del mes anterior, actual y siguiente" sqref="B2" xr:uid="{00000000-0002-0000-0800-000008000000}"/>
  </dataValidations>
  <hyperlinks>
    <hyperlink ref="D1" location="OCTUBRE!A1" tooltip="Vínculo de navegación al mes siguiente" display="JULY -&gt;" xr:uid="{00000000-0004-0000-0800-000000000000}"/>
    <hyperlink ref="C1" location="AGOSTO!A1" tooltip="Vínculo de navegación al mes anterior" display="&lt;- MAY" xr:uid="{00000000-0004-0000-0800-000001000000}"/>
  </hyperlinks>
  <printOptions horizontalCentered="1"/>
  <pageMargins left="0.09" right="0.5" top="0.75" bottom="0.75" header="0.3" footer="0.3"/>
  <pageSetup paperSize="9" fitToHeight="0" orientation="landscape" horizontalDpi="4294967293"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17</vt:i4>
      </vt:variant>
    </vt:vector>
  </HeadingPairs>
  <TitlesOfParts>
    <vt:vector size="29" baseType="lpstr">
      <vt:lpstr>ENERO</vt:lpstr>
      <vt:lpstr>FEBRERO</vt:lpstr>
      <vt:lpstr>MARZO</vt:lpstr>
      <vt:lpstr>ABRIL</vt:lpstr>
      <vt:lpstr>MAYO</vt:lpstr>
      <vt:lpstr>JUNIO</vt:lpstr>
      <vt:lpstr>JULIO</vt:lpstr>
      <vt:lpstr>AGOSTO</vt:lpstr>
      <vt:lpstr>SEPTIEMBRE</vt:lpstr>
      <vt:lpstr>OCTUBRE</vt:lpstr>
      <vt:lpstr>NOVIEMBRE</vt:lpstr>
      <vt:lpstr>DICIEMBRE</vt:lpstr>
      <vt:lpstr>AñoNatural</vt:lpstr>
      <vt:lpstr>ENERO!Área_de_impresión</vt:lpstr>
      <vt:lpstr>InicioDeSemana</vt:lpstr>
      <vt:lpstr>TítuloDeColumnaRegión1..H15.10</vt:lpstr>
      <vt:lpstr>TítuloDeColumnaRegión1..H15.11</vt:lpstr>
      <vt:lpstr>TítuloDeColumnaRegión1..H15.12</vt:lpstr>
      <vt:lpstr>TítuloDeColumnaRegión1..H15.2</vt:lpstr>
      <vt:lpstr>TítuloDeColumnaRegión1..H15.3</vt:lpstr>
      <vt:lpstr>TítuloDeColumnaRegión1..H15.4</vt:lpstr>
      <vt:lpstr>TítuloDeColumnaRegión1..H15.5</vt:lpstr>
      <vt:lpstr>TítuloDeColumnaRegión1..H15.6</vt:lpstr>
      <vt:lpstr>TítuloDeColumnaRegión1..H15.7</vt:lpstr>
      <vt:lpstr>TítuloDeColumnaRegión1..H15.8</vt:lpstr>
      <vt:lpstr>TítuloDeColumnaRegión1..H15.9</vt:lpstr>
      <vt:lpstr>TítuloDeColumnaRegión1..H17.1</vt:lpstr>
      <vt:lpstr>TítuloDeFilaRegión1..C2</vt:lpstr>
      <vt:lpstr>TítuloDeFilaRegión2..E2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oscar</dc:creator>
  <cp:lastModifiedBy>Cristian Sanchez</cp:lastModifiedBy>
  <dcterms:created xsi:type="dcterms:W3CDTF">2017-11-22T01:16:26Z</dcterms:created>
  <dcterms:modified xsi:type="dcterms:W3CDTF">2024-12-11T01:35:38Z</dcterms:modified>
</cp:coreProperties>
</file>